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eruszkiewicz\Documents\DODATKOWE ZACHĘTY DLA GMIN_35 000 zł\"/>
    </mc:Choice>
  </mc:AlternateContent>
  <xr:revisionPtr revIDLastSave="0" documentId="13_ncr:1_{C30731F0-B7B4-44B8-BC9C-15C4905B86D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2" i="2" l="1"/>
  <c r="G172" i="2"/>
  <c r="F14" i="2"/>
  <c r="E14" i="2"/>
  <c r="E13" i="2"/>
  <c r="F13" i="2"/>
  <c r="F11" i="2"/>
  <c r="E11" i="2"/>
  <c r="E10" i="2"/>
  <c r="F10" i="2"/>
  <c r="F12" i="2"/>
  <c r="F9" i="2"/>
  <c r="E12" i="2"/>
  <c r="E9" i="2"/>
  <c r="E8" i="2"/>
  <c r="F8" i="2"/>
  <c r="F7" i="2"/>
  <c r="E7" i="2"/>
  <c r="E6" i="2"/>
  <c r="F6" i="2"/>
  <c r="E5" i="2"/>
  <c r="F5" i="2"/>
  <c r="E4" i="2"/>
  <c r="F4" i="2"/>
  <c r="F3" i="2"/>
  <c r="F2" i="2"/>
  <c r="E3" i="2"/>
  <c r="E2" i="2"/>
</calcChain>
</file>

<file path=xl/sharedStrings.xml><?xml version="1.0" encoding="utf-8"?>
<sst xmlns="http://schemas.openxmlformats.org/spreadsheetml/2006/main" count="345" uniqueCount="202">
  <si>
    <t>teryt</t>
  </si>
  <si>
    <t>Nazwa gminy</t>
  </si>
  <si>
    <t>Powiat</t>
  </si>
  <si>
    <t>Bolesławiec (M)</t>
  </si>
  <si>
    <t>Bolesławiecki</t>
  </si>
  <si>
    <t>Bolesławiec (W)</t>
  </si>
  <si>
    <t>Gromadka</t>
  </si>
  <si>
    <t>Nowogrodziec</t>
  </si>
  <si>
    <t>Osiecznica</t>
  </si>
  <si>
    <t>Warta Bolesławiecka</t>
  </si>
  <si>
    <t>Bielawa</t>
  </si>
  <si>
    <t>Dzierżoniowski</t>
  </si>
  <si>
    <t>Dzierżoniów (M)</t>
  </si>
  <si>
    <t>Pieszyce</t>
  </si>
  <si>
    <t>Piława Górna</t>
  </si>
  <si>
    <t>Dzierżoniów (W)</t>
  </si>
  <si>
    <t>Łagiewniki</t>
  </si>
  <si>
    <t>Niemcza</t>
  </si>
  <si>
    <t>Głogów (M)</t>
  </si>
  <si>
    <t>Głogowski</t>
  </si>
  <si>
    <t>Głogów (W)</t>
  </si>
  <si>
    <t>Jerzmanowa</t>
  </si>
  <si>
    <t>Kotla</t>
  </si>
  <si>
    <t>Pęcław</t>
  </si>
  <si>
    <t>Żukowice</t>
  </si>
  <si>
    <t>Góra</t>
  </si>
  <si>
    <t>Górowski</t>
  </si>
  <si>
    <t>Jemielno</t>
  </si>
  <si>
    <t>Niechlów</t>
  </si>
  <si>
    <t>Wąsosz</t>
  </si>
  <si>
    <t>Jawor</t>
  </si>
  <si>
    <t>Jaworski</t>
  </si>
  <si>
    <t>Bolków</t>
  </si>
  <si>
    <t>Męcinka</t>
  </si>
  <si>
    <t>Mściwojów</t>
  </si>
  <si>
    <t>Paszowice</t>
  </si>
  <si>
    <t>Wądroże Wielkie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</si>
  <si>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</si>
  <si>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</si>
  <si>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</si>
  <si>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</si>
  <si>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</si>
  <si>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</si>
  <si>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</si>
  <si>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</si>
  <si>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</si>
  <si>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 (M)</t>
  </si>
  <si>
    <t>Kamiennogórski</t>
  </si>
  <si>
    <t>Kamienna Góra (W)</t>
  </si>
  <si>
    <t>Lubawka</t>
  </si>
  <si>
    <t>Marciszów</t>
  </si>
  <si>
    <t>Duszniki Zdrój</t>
  </si>
  <si>
    <t>Kłodzki</t>
  </si>
  <si>
    <t>Kłodzko (M)</t>
  </si>
  <si>
    <t>Kudowa-Zdrój</t>
  </si>
  <si>
    <t>Nowa Ruda (M)</t>
  </si>
  <si>
    <t>Polanica-Zdrój</t>
  </si>
  <si>
    <t>Bystrzyca Kłodzka</t>
  </si>
  <si>
    <t>Kłodzko (W)</t>
  </si>
  <si>
    <t>Lądek-Zdrój</t>
  </si>
  <si>
    <t>Lewin Kłodzki</t>
  </si>
  <si>
    <t>Międzylesie</t>
  </si>
  <si>
    <t>Nowa Ruda (W)</t>
  </si>
  <si>
    <t>Radków</t>
  </si>
  <si>
    <t>Stronie Śląskie</t>
  </si>
  <si>
    <t>Szczytna</t>
  </si>
  <si>
    <t>Chojnów (M)</t>
  </si>
  <si>
    <t>Legnicki</t>
  </si>
  <si>
    <t>Chojnów (W)</t>
  </si>
  <si>
    <t>Krotoszyce</t>
  </si>
  <si>
    <t>Kunice</t>
  </si>
  <si>
    <t>Legnickie Pole</t>
  </si>
  <si>
    <t>Miłkowice</t>
  </si>
  <si>
    <t>Prochowice</t>
  </si>
  <si>
    <t>Ruja</t>
  </si>
  <si>
    <t>Lubań (M)</t>
  </si>
  <si>
    <t>Lubański</t>
  </si>
  <si>
    <t>Świeradów-Zdrój</t>
  </si>
  <si>
    <t>Leśna</t>
  </si>
  <si>
    <t>Lubań (W)</t>
  </si>
  <si>
    <t>Olszyna</t>
  </si>
  <si>
    <t>Platerówka</t>
  </si>
  <si>
    <t>Siekierczyn</t>
  </si>
  <si>
    <t>Lubin (M)</t>
  </si>
  <si>
    <t>Lubin (W)</t>
  </si>
  <si>
    <t>Rudna</t>
  </si>
  <si>
    <t>Ścinawa</t>
  </si>
  <si>
    <t>Lubiński</t>
  </si>
  <si>
    <t>Gryfów Śląski</t>
  </si>
  <si>
    <t>Lwówecki</t>
  </si>
  <si>
    <t>Lubomierz</t>
  </si>
  <si>
    <t>Lwówek Śląski</t>
  </si>
  <si>
    <t>Mirsk</t>
  </si>
  <si>
    <t>Wleń</t>
  </si>
  <si>
    <t>Cieszków</t>
  </si>
  <si>
    <t>Milicki</t>
  </si>
  <si>
    <t>Krośnice</t>
  </si>
  <si>
    <t>Milicz</t>
  </si>
  <si>
    <t>Oleśnica (M)</t>
  </si>
  <si>
    <t>Oleśnicki</t>
  </si>
  <si>
    <t>Bierutów</t>
  </si>
  <si>
    <t>Dobroszyce</t>
  </si>
  <si>
    <t>Dziadowa Kłoda</t>
  </si>
  <si>
    <t>Międzybórz</t>
  </si>
  <si>
    <t>Oleśnica (W)</t>
  </si>
  <si>
    <t>Syców</t>
  </si>
  <si>
    <t>Twardogóra</t>
  </si>
  <si>
    <t>Oława (M)</t>
  </si>
  <si>
    <t>Oławski</t>
  </si>
  <si>
    <t>Domaniów</t>
  </si>
  <si>
    <t>Jelcz-Laskowice</t>
  </si>
  <si>
    <t>Oława (W)</t>
  </si>
  <si>
    <t>Chocianów</t>
  </si>
  <si>
    <t>Polkowicki</t>
  </si>
  <si>
    <t>Gaworzyce</t>
  </si>
  <si>
    <t>Grębocice</t>
  </si>
  <si>
    <t>Polkowice</t>
  </si>
  <si>
    <t>Przemków</t>
  </si>
  <si>
    <t>Radwanice</t>
  </si>
  <si>
    <t>Borów</t>
  </si>
  <si>
    <t>Strzeliński</t>
  </si>
  <si>
    <t>Kondratowice</t>
  </si>
  <si>
    <t>Przeworno</t>
  </si>
  <si>
    <t>Strzelin</t>
  </si>
  <si>
    <t>Wiązów</t>
  </si>
  <si>
    <t>Kostomłoty</t>
  </si>
  <si>
    <t>Średzki</t>
  </si>
  <si>
    <t>Malczyce</t>
  </si>
  <si>
    <t>Miękinia</t>
  </si>
  <si>
    <t>Środa Śląska</t>
  </si>
  <si>
    <t>Udanin</t>
  </si>
  <si>
    <t>Świdnica (M)</t>
  </si>
  <si>
    <t>Świdnicki</t>
  </si>
  <si>
    <t>Świebodzice</t>
  </si>
  <si>
    <t>Dobromierz</t>
  </si>
  <si>
    <t>Jaworzyna Śląska</t>
  </si>
  <si>
    <t>Marcinowice</t>
  </si>
  <si>
    <t>Strzegom</t>
  </si>
  <si>
    <t>Świdnica (W)</t>
  </si>
  <si>
    <t>Żarów</t>
  </si>
  <si>
    <t>Oborniki Śląskie</t>
  </si>
  <si>
    <t>Trzebnicki</t>
  </si>
  <si>
    <t>Prusice</t>
  </si>
  <si>
    <t>Trzebnica</t>
  </si>
  <si>
    <t>Wisznia Mała</t>
  </si>
  <si>
    <t>Zawonia</t>
  </si>
  <si>
    <t>Żmigród</t>
  </si>
  <si>
    <t>Boguszów-Gorce</t>
  </si>
  <si>
    <t>Wałbrzyski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</si>
  <si>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</si>
  <si>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</si>
  <si>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</si>
  <si>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</si>
  <si>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</si>
  <si>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</si>
  <si>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</si>
  <si>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Brzeg Dolny</t>
  </si>
  <si>
    <t>Wołowski</t>
  </si>
  <si>
    <t>Wińsko</t>
  </si>
  <si>
    <t>Wołów</t>
  </si>
  <si>
    <t>Czernica</t>
  </si>
  <si>
    <t>Wrocławski</t>
  </si>
  <si>
    <t>Długołęka</t>
  </si>
  <si>
    <t>Jordanów Śląski</t>
  </si>
  <si>
    <t>Kąty Wrocławskie</t>
  </si>
  <si>
    <t>Kobierzyce</t>
  </si>
  <si>
    <t>Mietków</t>
  </si>
  <si>
    <t>Sobótka</t>
  </si>
  <si>
    <t>Siechnice</t>
  </si>
  <si>
    <t>Żórawina</t>
  </si>
  <si>
    <t>Bardo</t>
  </si>
  <si>
    <t>Ząbkowicki</t>
  </si>
  <si>
    <t>Ciepłowody</t>
  </si>
  <si>
    <t>Kamieniec Ząbkowicki</t>
  </si>
  <si>
    <t>Stoszowice</t>
  </si>
  <si>
    <t>Ząbkowice Śląskie</t>
  </si>
  <si>
    <t>Ziębice</t>
  </si>
  <si>
    <t>Złoty Stok</t>
  </si>
  <si>
    <t>Zawidów</t>
  </si>
  <si>
    <t>Zgorzelecki</t>
  </si>
  <si>
    <t>Zgorzelec (M)</t>
  </si>
  <si>
    <t>Bogatynia</t>
  </si>
  <si>
    <t>Pieńsk</t>
  </si>
  <si>
    <t>Sulików</t>
  </si>
  <si>
    <t>Węgliniec</t>
  </si>
  <si>
    <t>Zgorzelec (W)</t>
  </si>
  <si>
    <t>Wojcieszów</t>
  </si>
  <si>
    <t>Złotoryjski</t>
  </si>
  <si>
    <t>Złotoryja (M)</t>
  </si>
  <si>
    <t>Pielgrzymka</t>
  </si>
  <si>
    <t>Świerzawa</t>
  </si>
  <si>
    <t>Zagrodno</t>
  </si>
  <si>
    <t>Złotoryja (W)</t>
  </si>
  <si>
    <t>Jelenia Góra</t>
  </si>
  <si>
    <t>Legnica</t>
  </si>
  <si>
    <t>Wrocław</t>
  </si>
  <si>
    <t>Wałbrzych</t>
  </si>
  <si>
    <t>Karkonoski</t>
  </si>
  <si>
    <t>Liczba zawartych umów o dofinansowanie</t>
  </si>
  <si>
    <t>Liczba zrealizowanych przedsięwzieć - zakończonych</t>
  </si>
  <si>
    <t>kwota wypłaconej dotacji ( zadania zakończone )</t>
  </si>
  <si>
    <t>Liczba złożonych wniosków o dofinansowanie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</si>
</sst>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F0CA1-AE19-4F1D-A811-B188AE2DA831}">
  <sheetPr>
    <pageSetUpPr fitToPage="1"/>
  </sheetPr>
  <dimension ref="B1:H172"/>
  <sheetViews>
    <sheetView tabSelected="1" zoomScale="90" zoomScaleNormal="90" workbookViewId="0">
      <selection activeCell="M5" sqref="M5"/>
    </sheetView>
  </sheetViews>
  <sheetFormatPr defaultColWidth="9.109375" defaultRowHeight="14.4" x14ac:dyDescent="0.3"/>
  <cols>
    <col min="1" max="1" width="4.33203125" style="1" customWidth="1"/>
    <col min="2" max="2" width="11.109375" style="1" customWidth="1"/>
    <col min="3" max="3" width="20.6640625" style="1" customWidth="1"/>
    <col min="4" max="4" width="19.33203125" style="1" customWidth="1"/>
    <col min="5" max="7" width="15.6640625" style="1" customWidth="1"/>
    <col min="8" max="8" width="16.5546875" style="1" customWidth="1"/>
    <col min="9" max="16384" width="9.109375" style="1"/>
  </cols>
  <sheetData>
    <row r="1" spans="2:8" s="2" customFormat="1" ht="60.75" customHeight="1" x14ac:dyDescent="0.3">
      <c r="B1" s="3" t="s">
        <v>0</v>
      </c>
      <c r="C1" s="3" t="s">
        <v>1</v>
      </c>
      <c r="D1" s="3" t="s">
        <v>2</v>
      </c>
      <c r="E1" s="3" t="s">
        <v>201</v>
      </c>
      <c r="F1" s="3" t="s">
        <v>198</v>
      </c>
      <c r="G1" s="3" t="s">
        <v>199</v>
      </c>
      <c r="H1" s="3" t="s">
        <v>200</v>
      </c>
    </row>
    <row r="2" spans="2:8" x14ac:dyDescent="0.3">
      <c r="B2" s="4">
        <v>20101</v>
      </c>
      <c r="C2" s="4" t="s">
        <v>3</v>
      </c>
      <c r="D2" s="4" t="s">
        <v>4</v>
      </c>
      <c r="E2" s="4">
        <f>46+128</f>
        <v>174</v>
      </c>
      <c r="F2" s="4">
        <f>33+104</f>
        <v>137</v>
      </c>
      <c r="G2" s="4">
        <v>91</v>
      </c>
      <c r="H2" s="4">
        <v>945461.51</v>
      </c>
    </row>
    <row r="3" spans="2:8" x14ac:dyDescent="0.3">
      <c r="B3" s="4">
        <v>20102</v>
      </c>
      <c r="C3" s="4" t="s">
        <v>5</v>
      </c>
      <c r="D3" s="4" t="s">
        <v>4</v>
      </c>
      <c r="E3" s="4">
        <f>85+153</f>
        <v>238</v>
      </c>
      <c r="F3" s="4">
        <f>61+123</f>
        <v>184</v>
      </c>
      <c r="G3" s="4">
        <v>123</v>
      </c>
      <c r="H3" s="4">
        <v>1511906.49</v>
      </c>
    </row>
    <row r="4" spans="2:8" x14ac:dyDescent="0.3">
      <c r="B4" s="4">
        <v>20103</v>
      </c>
      <c r="C4" s="4" t="s">
        <v>6</v>
      </c>
      <c r="D4" s="4" t="s">
        <v>4</v>
      </c>
      <c r="E4" s="4">
        <f>18+104</f>
        <v>122</v>
      </c>
      <c r="F4" s="4">
        <f>15+89</f>
        <v>104</v>
      </c>
      <c r="G4" s="4">
        <v>46</v>
      </c>
      <c r="H4" s="4">
        <v>477536.36</v>
      </c>
    </row>
    <row r="5" spans="2:8" x14ac:dyDescent="0.3">
      <c r="B5" s="4">
        <v>20104</v>
      </c>
      <c r="C5" s="4" t="s">
        <v>7</v>
      </c>
      <c r="D5" s="4" t="s">
        <v>4</v>
      </c>
      <c r="E5" s="4">
        <f>69+225</f>
        <v>294</v>
      </c>
      <c r="F5" s="4">
        <f>55+185</f>
        <v>240</v>
      </c>
      <c r="G5" s="4">
        <v>149</v>
      </c>
      <c r="H5" s="4">
        <v>1566103.6099999999</v>
      </c>
    </row>
    <row r="6" spans="2:8" x14ac:dyDescent="0.3">
      <c r="B6" s="4">
        <v>20105</v>
      </c>
      <c r="C6" s="4" t="s">
        <v>8</v>
      </c>
      <c r="D6" s="4" t="s">
        <v>4</v>
      </c>
      <c r="E6" s="4">
        <f>8+72</f>
        <v>80</v>
      </c>
      <c r="F6" s="4">
        <f>7+53</f>
        <v>60</v>
      </c>
      <c r="G6" s="4">
        <v>31</v>
      </c>
      <c r="H6" s="4">
        <v>360216.42</v>
      </c>
    </row>
    <row r="7" spans="2:8" x14ac:dyDescent="0.3">
      <c r="B7" s="4">
        <v>20106</v>
      </c>
      <c r="C7" s="4" t="s">
        <v>9</v>
      </c>
      <c r="D7" s="4" t="s">
        <v>4</v>
      </c>
      <c r="E7" s="4">
        <f>38+72</f>
        <v>110</v>
      </c>
      <c r="F7" s="4">
        <f>26+55</f>
        <v>81</v>
      </c>
      <c r="G7" s="4">
        <v>43</v>
      </c>
      <c r="H7" s="4">
        <v>531376.06999999995</v>
      </c>
    </row>
    <row r="8" spans="2:8" x14ac:dyDescent="0.3">
      <c r="B8" s="4">
        <v>20201</v>
      </c>
      <c r="C8" s="4" t="s">
        <v>10</v>
      </c>
      <c r="D8" s="4" t="s">
        <v>11</v>
      </c>
      <c r="E8" s="4">
        <f>68+128</f>
        <v>196</v>
      </c>
      <c r="F8" s="4">
        <f>49+116</f>
        <v>165</v>
      </c>
      <c r="G8" s="4">
        <v>108</v>
      </c>
      <c r="H8" s="4">
        <v>1359889.3399999999</v>
      </c>
    </row>
    <row r="9" spans="2:8" x14ac:dyDescent="0.3">
      <c r="B9" s="4">
        <v>20202</v>
      </c>
      <c r="C9" s="4" t="s">
        <v>12</v>
      </c>
      <c r="D9" s="4" t="s">
        <v>11</v>
      </c>
      <c r="E9" s="4">
        <f>54+144</f>
        <v>198</v>
      </c>
      <c r="F9" s="4">
        <f>41+122</f>
        <v>163</v>
      </c>
      <c r="G9" s="4">
        <v>93</v>
      </c>
      <c r="H9" s="4">
        <v>1118981.4200000002</v>
      </c>
    </row>
    <row r="10" spans="2:8" x14ac:dyDescent="0.3">
      <c r="B10" s="4">
        <v>20203</v>
      </c>
      <c r="C10" s="4" t="s">
        <v>13</v>
      </c>
      <c r="D10" s="4" t="s">
        <v>11</v>
      </c>
      <c r="E10" s="4">
        <f>27+82</f>
        <v>109</v>
      </c>
      <c r="F10" s="4">
        <f>17+68</f>
        <v>85</v>
      </c>
      <c r="G10" s="4">
        <v>55</v>
      </c>
      <c r="H10" s="4">
        <v>716270.59999999986</v>
      </c>
    </row>
    <row r="11" spans="2:8" x14ac:dyDescent="0.3">
      <c r="B11" s="4">
        <v>20204</v>
      </c>
      <c r="C11" s="4" t="s">
        <v>14</v>
      </c>
      <c r="D11" s="4" t="s">
        <v>11</v>
      </c>
      <c r="E11" s="4">
        <f>21+36</f>
        <v>57</v>
      </c>
      <c r="F11" s="4">
        <f>10+33</f>
        <v>43</v>
      </c>
      <c r="G11" s="4">
        <v>27</v>
      </c>
      <c r="H11" s="4">
        <v>290543.15000000002</v>
      </c>
    </row>
    <row r="12" spans="2:8" x14ac:dyDescent="0.3">
      <c r="B12" s="4">
        <v>20205</v>
      </c>
      <c r="C12" s="4" t="s">
        <v>15</v>
      </c>
      <c r="D12" s="4" t="s">
        <v>11</v>
      </c>
      <c r="E12" s="4">
        <f>61+158</f>
        <v>219</v>
      </c>
      <c r="F12" s="4">
        <f>13+126</f>
        <v>139</v>
      </c>
      <c r="G12" s="4">
        <v>111</v>
      </c>
      <c r="H12" s="4">
        <v>1562223.2999999998</v>
      </c>
    </row>
    <row r="13" spans="2:8" x14ac:dyDescent="0.3">
      <c r="B13" s="4">
        <v>20206</v>
      </c>
      <c r="C13" s="4" t="s">
        <v>16</v>
      </c>
      <c r="D13" s="4" t="s">
        <v>11</v>
      </c>
      <c r="E13" s="4">
        <f>49+172</f>
        <v>221</v>
      </c>
      <c r="F13" s="4">
        <f>29+140</f>
        <v>169</v>
      </c>
      <c r="G13" s="4">
        <v>118</v>
      </c>
      <c r="H13" s="4">
        <v>1467158.7200000002</v>
      </c>
    </row>
    <row r="14" spans="2:8" x14ac:dyDescent="0.3">
      <c r="B14" s="4">
        <v>20207</v>
      </c>
      <c r="C14" s="4" t="s">
        <v>17</v>
      </c>
      <c r="D14" s="4" t="s">
        <v>11</v>
      </c>
      <c r="E14" s="4">
        <f>12+57</f>
        <v>69</v>
      </c>
      <c r="F14" s="4">
        <f>8+49</f>
        <v>57</v>
      </c>
      <c r="G14" s="4">
        <v>33</v>
      </c>
      <c r="H14" s="4">
        <v>398805.70999999996</v>
      </c>
    </row>
    <row r="15" spans="2:8" x14ac:dyDescent="0.3">
      <c r="B15" s="4">
        <v>20301</v>
      </c>
      <c r="C15" s="4" t="s">
        <v>18</v>
      </c>
      <c r="D15" s="4" t="s">
        <v>19</v>
      </c>
      <c r="E15" s="4">
        <v>69</v>
      </c>
      <c r="F15" s="4">
        <v>43</v>
      </c>
      <c r="G15" s="4">
        <v>18</v>
      </c>
      <c r="H15" s="4">
        <v>193630.75</v>
      </c>
    </row>
    <row r="16" spans="2:8" x14ac:dyDescent="0.3">
      <c r="B16" s="4">
        <v>20302</v>
      </c>
      <c r="C16" s="4" t="s">
        <v>20</v>
      </c>
      <c r="D16" s="4" t="s">
        <v>19</v>
      </c>
      <c r="E16" s="4">
        <v>128</v>
      </c>
      <c r="F16" s="4">
        <v>77</v>
      </c>
      <c r="G16" s="4">
        <v>39</v>
      </c>
      <c r="H16" s="4">
        <v>373299.48</v>
      </c>
    </row>
    <row r="17" spans="2:8" x14ac:dyDescent="0.3">
      <c r="B17" s="4">
        <v>20303</v>
      </c>
      <c r="C17" s="4" t="s">
        <v>21</v>
      </c>
      <c r="D17" s="4" t="s">
        <v>19</v>
      </c>
      <c r="E17" s="4">
        <v>129</v>
      </c>
      <c r="F17" s="4">
        <v>89</v>
      </c>
      <c r="G17" s="4">
        <v>48</v>
      </c>
      <c r="H17" s="4">
        <v>442086.47</v>
      </c>
    </row>
    <row r="18" spans="2:8" x14ac:dyDescent="0.3">
      <c r="B18" s="4">
        <v>20304</v>
      </c>
      <c r="C18" s="4" t="s">
        <v>22</v>
      </c>
      <c r="D18" s="4" t="s">
        <v>19</v>
      </c>
      <c r="E18" s="4">
        <v>86</v>
      </c>
      <c r="F18" s="4">
        <v>66</v>
      </c>
      <c r="G18" s="4">
        <v>41</v>
      </c>
      <c r="H18" s="4">
        <v>389642.87999999995</v>
      </c>
    </row>
    <row r="19" spans="2:8" x14ac:dyDescent="0.3">
      <c r="B19" s="4">
        <v>20305</v>
      </c>
      <c r="C19" s="4" t="s">
        <v>23</v>
      </c>
      <c r="D19" s="4" t="s">
        <v>19</v>
      </c>
      <c r="E19" s="4">
        <v>36</v>
      </c>
      <c r="F19" s="4">
        <v>25</v>
      </c>
      <c r="G19" s="4">
        <v>12</v>
      </c>
      <c r="H19" s="4">
        <v>216580.49</v>
      </c>
    </row>
    <row r="20" spans="2:8" x14ac:dyDescent="0.3">
      <c r="B20" s="4">
        <v>20306</v>
      </c>
      <c r="C20" s="4" t="s">
        <v>24</v>
      </c>
      <c r="D20" s="4" t="s">
        <v>19</v>
      </c>
      <c r="E20" s="4">
        <v>31</v>
      </c>
      <c r="F20" s="4">
        <v>22</v>
      </c>
      <c r="G20" s="4">
        <v>11</v>
      </c>
      <c r="H20" s="4">
        <v>135376.31</v>
      </c>
    </row>
    <row r="21" spans="2:8" x14ac:dyDescent="0.3">
      <c r="B21" s="4">
        <v>20401</v>
      </c>
      <c r="C21" s="4" t="s">
        <v>25</v>
      </c>
      <c r="D21" s="4" t="s">
        <v>26</v>
      </c>
      <c r="E21" s="4">
        <v>133</v>
      </c>
      <c r="F21" s="4">
        <v>97</v>
      </c>
      <c r="G21" s="4">
        <v>43</v>
      </c>
      <c r="H21" s="4">
        <v>565718.67000000004</v>
      </c>
    </row>
    <row r="22" spans="2:8" x14ac:dyDescent="0.3">
      <c r="B22" s="4">
        <v>20402</v>
      </c>
      <c r="C22" s="4" t="s">
        <v>27</v>
      </c>
      <c r="D22" s="4" t="s">
        <v>26</v>
      </c>
      <c r="E22" s="4">
        <v>26</v>
      </c>
      <c r="F22" s="4">
        <v>20</v>
      </c>
      <c r="G22" s="4">
        <v>8</v>
      </c>
      <c r="H22" s="4">
        <v>85707.73</v>
      </c>
    </row>
    <row r="23" spans="2:8" x14ac:dyDescent="0.3">
      <c r="B23" s="4">
        <v>20403</v>
      </c>
      <c r="C23" s="4" t="s">
        <v>28</v>
      </c>
      <c r="D23" s="4" t="s">
        <v>26</v>
      </c>
      <c r="E23" s="4">
        <v>52</v>
      </c>
      <c r="F23" s="4">
        <v>45</v>
      </c>
      <c r="G23" s="4">
        <v>14</v>
      </c>
      <c r="H23" s="4">
        <v>126938.55000000002</v>
      </c>
    </row>
    <row r="24" spans="2:8" x14ac:dyDescent="0.3">
      <c r="B24" s="4">
        <v>20404</v>
      </c>
      <c r="C24" s="4" t="s">
        <v>29</v>
      </c>
      <c r="D24" s="4" t="s">
        <v>26</v>
      </c>
      <c r="E24" s="4">
        <v>24</v>
      </c>
      <c r="F24" s="4">
        <v>13</v>
      </c>
      <c r="G24" s="4">
        <v>3</v>
      </c>
      <c r="H24" s="4">
        <v>15193.69</v>
      </c>
    </row>
    <row r="25" spans="2:8" x14ac:dyDescent="0.3">
      <c r="B25" s="4">
        <v>20501</v>
      </c>
      <c r="C25" s="4" t="s">
        <v>30</v>
      </c>
      <c r="D25" s="4" t="s">
        <v>31</v>
      </c>
      <c r="E25" s="4">
        <v>77</v>
      </c>
      <c r="F25" s="4">
        <v>51</v>
      </c>
      <c r="G25" s="4">
        <v>24</v>
      </c>
      <c r="H25" s="4">
        <v>282320.55</v>
      </c>
    </row>
    <row r="26" spans="2:8" x14ac:dyDescent="0.3">
      <c r="B26" s="4">
        <v>20502</v>
      </c>
      <c r="C26" s="4" t="s">
        <v>32</v>
      </c>
      <c r="D26" s="4" t="s">
        <v>31</v>
      </c>
      <c r="E26" s="4">
        <v>101</v>
      </c>
      <c r="F26" s="4">
        <v>69</v>
      </c>
      <c r="G26" s="4">
        <v>29</v>
      </c>
      <c r="H26" s="4">
        <v>275018.21999999997</v>
      </c>
    </row>
    <row r="27" spans="2:8" x14ac:dyDescent="0.3">
      <c r="B27" s="4">
        <v>20503</v>
      </c>
      <c r="C27" s="4" t="s">
        <v>33</v>
      </c>
      <c r="D27" s="4" t="s">
        <v>31</v>
      </c>
      <c r="E27" s="4">
        <v>88</v>
      </c>
      <c r="F27" s="4">
        <v>72</v>
      </c>
      <c r="G27" s="4">
        <v>39</v>
      </c>
      <c r="H27" s="4">
        <v>520834.5</v>
      </c>
    </row>
    <row r="28" spans="2:8" x14ac:dyDescent="0.3">
      <c r="B28" s="4">
        <v>20504</v>
      </c>
      <c r="C28" s="4" t="s">
        <v>34</v>
      </c>
      <c r="D28" s="4" t="s">
        <v>31</v>
      </c>
      <c r="E28" s="4">
        <v>89</v>
      </c>
      <c r="F28" s="4">
        <v>56</v>
      </c>
      <c r="G28" s="4">
        <v>25</v>
      </c>
      <c r="H28" s="4">
        <v>310129.06</v>
      </c>
    </row>
    <row r="29" spans="2:8" x14ac:dyDescent="0.3">
      <c r="B29" s="4">
        <v>20505</v>
      </c>
      <c r="C29" s="4" t="s">
        <v>35</v>
      </c>
      <c r="D29" s="4" t="s">
        <v>31</v>
      </c>
      <c r="E29" s="4">
        <v>78</v>
      </c>
      <c r="F29" s="4">
        <v>58</v>
      </c>
      <c r="G29" s="4">
        <v>38</v>
      </c>
      <c r="H29" s="4">
        <v>510367.88</v>
      </c>
    </row>
    <row r="30" spans="2:8" x14ac:dyDescent="0.3">
      <c r="B30" s="4">
        <v>20506</v>
      </c>
      <c r="C30" s="4" t="s">
        <v>36</v>
      </c>
      <c r="D30" s="4" t="s">
        <v>31</v>
      </c>
      <c r="E30" s="4">
        <v>66</v>
      </c>
      <c r="F30" s="4">
        <v>48</v>
      </c>
      <c r="G30" s="4">
        <v>22</v>
      </c>
      <c r="H30" s="4">
        <v>245868.15</v>
      </c>
    </row>
    <row r="31" spans="2:8" x14ac:dyDescent="0.3">
      <c r="B31" s="4">
        <v>20601</v>
      </c>
      <c r="C31" s="4" t="s">
        <v>37</v>
      </c>
      <c r="D31" s="4" t="s">
        <v>197</v>
      </c>
      <c r="E31" s="4">
        <v>33</v>
      </c>
      <c r="F31" s="4">
        <v>24</v>
      </c>
      <c r="G31" s="4">
        <v>6</v>
      </c>
      <c r="H31" s="4">
        <v>73465.649999999994</v>
      </c>
    </row>
    <row r="32" spans="2:8" x14ac:dyDescent="0.3">
      <c r="B32" s="4">
        <v>20602</v>
      </c>
      <c r="C32" s="4" t="s">
        <v>38</v>
      </c>
      <c r="D32" s="4" t="s">
        <v>197</v>
      </c>
      <c r="E32" s="4">
        <v>54</v>
      </c>
      <c r="F32" s="4">
        <v>37</v>
      </c>
      <c r="G32" s="4">
        <v>22</v>
      </c>
      <c r="H32" s="4">
        <v>185774.66999999998</v>
      </c>
    </row>
    <row r="33" spans="2:8" x14ac:dyDescent="0.3">
      <c r="B33" s="4">
        <v>20603</v>
      </c>
      <c r="C33" s="4" t="s">
        <v>39</v>
      </c>
      <c r="D33" s="4" t="s">
        <v>197</v>
      </c>
      <c r="E33" s="4">
        <v>48</v>
      </c>
      <c r="F33" s="4">
        <v>41</v>
      </c>
      <c r="G33" s="4">
        <v>21</v>
      </c>
      <c r="H33" s="4">
        <v>265520.31</v>
      </c>
    </row>
    <row r="34" spans="2:8" x14ac:dyDescent="0.3">
      <c r="B34" s="4">
        <v>20604</v>
      </c>
      <c r="C34" s="4" t="s">
        <v>40</v>
      </c>
      <c r="D34" s="4" t="s">
        <v>197</v>
      </c>
      <c r="E34" s="4">
        <v>35</v>
      </c>
      <c r="F34" s="4">
        <v>25</v>
      </c>
      <c r="G34" s="4">
        <v>9</v>
      </c>
      <c r="H34" s="4">
        <v>122727.51</v>
      </c>
    </row>
    <row r="35" spans="2:8" x14ac:dyDescent="0.3">
      <c r="B35" s="4">
        <v>20605</v>
      </c>
      <c r="C35" s="4" t="s">
        <v>41</v>
      </c>
      <c r="D35" s="4" t="s">
        <v>197</v>
      </c>
      <c r="E35" s="4">
        <v>74</v>
      </c>
      <c r="F35" s="4">
        <v>63</v>
      </c>
      <c r="G35" s="4">
        <v>44</v>
      </c>
      <c r="H35" s="4">
        <v>536202.48</v>
      </c>
    </row>
    <row r="36" spans="2:8" x14ac:dyDescent="0.3">
      <c r="B36" s="4">
        <v>20606</v>
      </c>
      <c r="C36" s="4" t="s">
        <v>42</v>
      </c>
      <c r="D36" s="4" t="s">
        <v>197</v>
      </c>
      <c r="E36" s="4">
        <v>105</v>
      </c>
      <c r="F36" s="4">
        <v>81</v>
      </c>
      <c r="G36" s="4">
        <v>47</v>
      </c>
      <c r="H36" s="4">
        <v>604466.38000000012</v>
      </c>
    </row>
    <row r="37" spans="2:8" x14ac:dyDescent="0.3">
      <c r="B37" s="4">
        <v>20607</v>
      </c>
      <c r="C37" s="4" t="s">
        <v>43</v>
      </c>
      <c r="D37" s="4" t="s">
        <v>197</v>
      </c>
      <c r="E37" s="4">
        <v>52</v>
      </c>
      <c r="F37" s="4">
        <v>44</v>
      </c>
      <c r="G37" s="4">
        <v>25</v>
      </c>
      <c r="H37" s="4">
        <v>384654.79000000004</v>
      </c>
    </row>
    <row r="38" spans="2:8" x14ac:dyDescent="0.3">
      <c r="B38" s="4">
        <v>20608</v>
      </c>
      <c r="C38" s="4" t="s">
        <v>44</v>
      </c>
      <c r="D38" s="4" t="s">
        <v>197</v>
      </c>
      <c r="E38" s="4">
        <v>126</v>
      </c>
      <c r="F38" s="4">
        <v>96</v>
      </c>
      <c r="G38" s="4">
        <v>59</v>
      </c>
      <c r="H38" s="4">
        <v>562366.19999999995</v>
      </c>
    </row>
    <row r="39" spans="2:8" x14ac:dyDescent="0.3">
      <c r="B39" s="4">
        <v>20609</v>
      </c>
      <c r="C39" s="4" t="s">
        <v>45</v>
      </c>
      <c r="D39" s="4" t="s">
        <v>197</v>
      </c>
      <c r="E39" s="4">
        <v>95</v>
      </c>
      <c r="F39" s="4">
        <v>71</v>
      </c>
      <c r="G39" s="4">
        <v>33</v>
      </c>
      <c r="H39" s="4">
        <v>425659.41999999993</v>
      </c>
    </row>
    <row r="40" spans="2:8" x14ac:dyDescent="0.3">
      <c r="B40" s="4">
        <v>20701</v>
      </c>
      <c r="C40" s="4" t="s">
        <v>46</v>
      </c>
      <c r="D40" s="4" t="s">
        <v>47</v>
      </c>
      <c r="E40" s="4">
        <v>41</v>
      </c>
      <c r="F40" s="4">
        <v>31</v>
      </c>
      <c r="G40" s="4">
        <v>19</v>
      </c>
      <c r="H40" s="4">
        <v>189059</v>
      </c>
    </row>
    <row r="41" spans="2:8" x14ac:dyDescent="0.3">
      <c r="B41" s="4">
        <v>20702</v>
      </c>
      <c r="C41" s="4" t="s">
        <v>48</v>
      </c>
      <c r="D41" s="4" t="s">
        <v>47</v>
      </c>
      <c r="E41" s="4">
        <v>110</v>
      </c>
      <c r="F41" s="4">
        <v>91</v>
      </c>
      <c r="G41" s="4">
        <v>38</v>
      </c>
      <c r="H41" s="4">
        <v>504935.29</v>
      </c>
    </row>
    <row r="42" spans="2:8" x14ac:dyDescent="0.3">
      <c r="B42" s="4">
        <v>20703</v>
      </c>
      <c r="C42" s="4" t="s">
        <v>49</v>
      </c>
      <c r="D42" s="4" t="s">
        <v>47</v>
      </c>
      <c r="E42" s="4">
        <v>125</v>
      </c>
      <c r="F42" s="4">
        <v>99</v>
      </c>
      <c r="G42" s="4">
        <v>51</v>
      </c>
      <c r="H42" s="4">
        <v>599737.76</v>
      </c>
    </row>
    <row r="43" spans="2:8" x14ac:dyDescent="0.3">
      <c r="B43" s="4">
        <v>20704</v>
      </c>
      <c r="C43" s="4" t="s">
        <v>50</v>
      </c>
      <c r="D43" s="4" t="s">
        <v>47</v>
      </c>
      <c r="E43" s="4">
        <v>88</v>
      </c>
      <c r="F43" s="4">
        <v>77</v>
      </c>
      <c r="G43" s="4">
        <v>36</v>
      </c>
      <c r="H43" s="4">
        <v>390221.61</v>
      </c>
    </row>
    <row r="44" spans="2:8" x14ac:dyDescent="0.3">
      <c r="B44" s="4">
        <v>20801</v>
      </c>
      <c r="C44" s="4" t="s">
        <v>51</v>
      </c>
      <c r="D44" s="4" t="s">
        <v>52</v>
      </c>
      <c r="E44" s="4">
        <v>26</v>
      </c>
      <c r="F44" s="4">
        <v>18</v>
      </c>
      <c r="G44" s="4">
        <v>8</v>
      </c>
      <c r="H44" s="4">
        <v>125696.73999999999</v>
      </c>
    </row>
    <row r="45" spans="2:8" x14ac:dyDescent="0.3">
      <c r="B45" s="4">
        <v>20802</v>
      </c>
      <c r="C45" s="4" t="s">
        <v>53</v>
      </c>
      <c r="D45" s="4" t="s">
        <v>52</v>
      </c>
      <c r="E45" s="4">
        <v>82</v>
      </c>
      <c r="F45" s="4">
        <v>58</v>
      </c>
      <c r="G45" s="4">
        <v>31</v>
      </c>
      <c r="H45" s="4">
        <v>250415.63000000003</v>
      </c>
    </row>
    <row r="46" spans="2:8" x14ac:dyDescent="0.3">
      <c r="B46" s="4">
        <v>20803</v>
      </c>
      <c r="C46" s="4" t="s">
        <v>54</v>
      </c>
      <c r="D46" s="4" t="s">
        <v>52</v>
      </c>
      <c r="E46" s="4">
        <v>79</v>
      </c>
      <c r="F46" s="4">
        <v>54</v>
      </c>
      <c r="G46" s="4">
        <v>31</v>
      </c>
      <c r="H46" s="4">
        <v>396130.92000000004</v>
      </c>
    </row>
    <row r="47" spans="2:8" x14ac:dyDescent="0.3">
      <c r="B47" s="4">
        <v>20804</v>
      </c>
      <c r="C47" s="4" t="s">
        <v>55</v>
      </c>
      <c r="D47" s="4" t="s">
        <v>52</v>
      </c>
      <c r="E47" s="4">
        <v>143</v>
      </c>
      <c r="F47" s="4">
        <v>106</v>
      </c>
      <c r="G47" s="4">
        <v>58</v>
      </c>
      <c r="H47" s="4">
        <v>736395.97000000009</v>
      </c>
    </row>
    <row r="48" spans="2:8" x14ac:dyDescent="0.3">
      <c r="B48" s="4">
        <v>20805</v>
      </c>
      <c r="C48" s="4" t="s">
        <v>56</v>
      </c>
      <c r="D48" s="4" t="s">
        <v>52</v>
      </c>
      <c r="E48" s="4">
        <v>108</v>
      </c>
      <c r="F48" s="4">
        <v>84</v>
      </c>
      <c r="G48" s="4">
        <v>46</v>
      </c>
      <c r="H48" s="4">
        <v>544832.81999999995</v>
      </c>
    </row>
    <row r="49" spans="2:8" x14ac:dyDescent="0.3">
      <c r="B49" s="4">
        <v>20806</v>
      </c>
      <c r="C49" s="4" t="s">
        <v>57</v>
      </c>
      <c r="D49" s="4" t="s">
        <v>52</v>
      </c>
      <c r="E49" s="4">
        <v>231</v>
      </c>
      <c r="F49" s="4">
        <v>162</v>
      </c>
      <c r="G49" s="4">
        <v>87</v>
      </c>
      <c r="H49" s="4">
        <v>935115.93000000017</v>
      </c>
    </row>
    <row r="50" spans="2:8" x14ac:dyDescent="0.3">
      <c r="B50" s="4">
        <v>20807</v>
      </c>
      <c r="C50" s="4" t="s">
        <v>58</v>
      </c>
      <c r="D50" s="4" t="s">
        <v>52</v>
      </c>
      <c r="E50" s="4">
        <v>309</v>
      </c>
      <c r="F50" s="4">
        <v>240</v>
      </c>
      <c r="G50" s="4">
        <v>162</v>
      </c>
      <c r="H50" s="4">
        <v>1879007.42</v>
      </c>
    </row>
    <row r="51" spans="2:8" x14ac:dyDescent="0.3">
      <c r="B51" s="4">
        <v>20808</v>
      </c>
      <c r="C51" s="4" t="s">
        <v>59</v>
      </c>
      <c r="D51" s="4" t="s">
        <v>52</v>
      </c>
      <c r="E51" s="4">
        <v>55</v>
      </c>
      <c r="F51" s="4">
        <v>39</v>
      </c>
      <c r="G51" s="4">
        <v>18</v>
      </c>
      <c r="H51" s="4">
        <v>229841.16</v>
      </c>
    </row>
    <row r="52" spans="2:8" x14ac:dyDescent="0.3">
      <c r="B52" s="4">
        <v>20809</v>
      </c>
      <c r="C52" s="4" t="s">
        <v>60</v>
      </c>
      <c r="D52" s="4" t="s">
        <v>52</v>
      </c>
      <c r="E52" s="4">
        <v>24</v>
      </c>
      <c r="F52" s="4">
        <v>15</v>
      </c>
      <c r="G52" s="4">
        <v>6</v>
      </c>
      <c r="H52" s="4">
        <v>116571.62000000001</v>
      </c>
    </row>
    <row r="53" spans="2:8" x14ac:dyDescent="0.3">
      <c r="B53" s="4">
        <v>20810</v>
      </c>
      <c r="C53" s="4" t="s">
        <v>61</v>
      </c>
      <c r="D53" s="4" t="s">
        <v>52</v>
      </c>
      <c r="E53" s="4">
        <v>70</v>
      </c>
      <c r="F53" s="4">
        <v>52</v>
      </c>
      <c r="G53" s="4">
        <v>27</v>
      </c>
      <c r="H53" s="4">
        <v>315568.18</v>
      </c>
    </row>
    <row r="54" spans="2:8" x14ac:dyDescent="0.3">
      <c r="B54" s="4">
        <v>20811</v>
      </c>
      <c r="C54" s="4" t="s">
        <v>62</v>
      </c>
      <c r="D54" s="4" t="s">
        <v>52</v>
      </c>
      <c r="E54" s="4">
        <v>172</v>
      </c>
      <c r="F54" s="4">
        <v>130</v>
      </c>
      <c r="G54" s="4">
        <v>70</v>
      </c>
      <c r="H54" s="4">
        <v>786874.50999999978</v>
      </c>
    </row>
    <row r="55" spans="2:8" x14ac:dyDescent="0.3">
      <c r="B55" s="4">
        <v>20812</v>
      </c>
      <c r="C55" s="4" t="s">
        <v>63</v>
      </c>
      <c r="D55" s="4" t="s">
        <v>52</v>
      </c>
      <c r="E55" s="4">
        <v>113</v>
      </c>
      <c r="F55" s="4">
        <v>87</v>
      </c>
      <c r="G55" s="4">
        <v>48</v>
      </c>
      <c r="H55" s="4">
        <v>554310.20000000007</v>
      </c>
    </row>
    <row r="56" spans="2:8" x14ac:dyDescent="0.3">
      <c r="B56" s="4">
        <v>20813</v>
      </c>
      <c r="C56" s="4" t="s">
        <v>64</v>
      </c>
      <c r="D56" s="4" t="s">
        <v>52</v>
      </c>
      <c r="E56" s="4">
        <v>42</v>
      </c>
      <c r="F56" s="4">
        <v>22</v>
      </c>
      <c r="G56" s="4">
        <v>12</v>
      </c>
      <c r="H56" s="4">
        <v>184811.07</v>
      </c>
    </row>
    <row r="57" spans="2:8" x14ac:dyDescent="0.3">
      <c r="B57" s="4">
        <v>20814</v>
      </c>
      <c r="C57" s="4" t="s">
        <v>65</v>
      </c>
      <c r="D57" s="4" t="s">
        <v>52</v>
      </c>
      <c r="E57" s="4">
        <v>113</v>
      </c>
      <c r="F57" s="4">
        <v>90</v>
      </c>
      <c r="G57" s="4">
        <v>47</v>
      </c>
      <c r="H57" s="4">
        <v>720372.27</v>
      </c>
    </row>
    <row r="58" spans="2:8" x14ac:dyDescent="0.3">
      <c r="B58" s="4">
        <v>20901</v>
      </c>
      <c r="C58" s="4" t="s">
        <v>66</v>
      </c>
      <c r="D58" s="4" t="s">
        <v>67</v>
      </c>
      <c r="E58" s="4">
        <v>48</v>
      </c>
      <c r="F58" s="4">
        <v>32</v>
      </c>
      <c r="G58" s="4">
        <v>24</v>
      </c>
      <c r="H58" s="4">
        <v>285016.89</v>
      </c>
    </row>
    <row r="59" spans="2:8" x14ac:dyDescent="0.3">
      <c r="B59" s="4">
        <v>20902</v>
      </c>
      <c r="C59" s="4" t="s">
        <v>68</v>
      </c>
      <c r="D59" s="4" t="s">
        <v>67</v>
      </c>
      <c r="E59" s="4">
        <v>216</v>
      </c>
      <c r="F59" s="4">
        <v>163</v>
      </c>
      <c r="G59" s="4">
        <v>97</v>
      </c>
      <c r="H59" s="4">
        <v>1095015.7</v>
      </c>
    </row>
    <row r="60" spans="2:8" x14ac:dyDescent="0.3">
      <c r="B60" s="4">
        <v>20903</v>
      </c>
      <c r="C60" s="4" t="s">
        <v>69</v>
      </c>
      <c r="D60" s="4" t="s">
        <v>67</v>
      </c>
      <c r="E60" s="4">
        <v>72</v>
      </c>
      <c r="F60" s="4">
        <v>51</v>
      </c>
      <c r="G60" s="4">
        <v>22</v>
      </c>
      <c r="H60" s="4">
        <v>249853.68</v>
      </c>
    </row>
    <row r="61" spans="2:8" x14ac:dyDescent="0.3">
      <c r="B61" s="4">
        <v>20904</v>
      </c>
      <c r="C61" s="4" t="s">
        <v>70</v>
      </c>
      <c r="D61" s="4" t="s">
        <v>67</v>
      </c>
      <c r="E61" s="4">
        <v>103</v>
      </c>
      <c r="F61" s="4">
        <v>85</v>
      </c>
      <c r="G61" s="4">
        <v>56</v>
      </c>
      <c r="H61" s="4">
        <v>535630.4</v>
      </c>
    </row>
    <row r="62" spans="2:8" x14ac:dyDescent="0.3">
      <c r="B62" s="4">
        <v>20905</v>
      </c>
      <c r="C62" s="4" t="s">
        <v>71</v>
      </c>
      <c r="D62" s="4" t="s">
        <v>67</v>
      </c>
      <c r="E62" s="4">
        <v>141</v>
      </c>
      <c r="F62" s="4">
        <v>115</v>
      </c>
      <c r="G62" s="4">
        <v>71</v>
      </c>
      <c r="H62" s="4">
        <v>836739.59</v>
      </c>
    </row>
    <row r="63" spans="2:8" x14ac:dyDescent="0.3">
      <c r="B63" s="4">
        <v>20906</v>
      </c>
      <c r="C63" s="4" t="s">
        <v>72</v>
      </c>
      <c r="D63" s="4" t="s">
        <v>67</v>
      </c>
      <c r="E63" s="4">
        <v>182</v>
      </c>
      <c r="F63" s="4">
        <v>143</v>
      </c>
      <c r="G63" s="4">
        <v>88</v>
      </c>
      <c r="H63" s="4">
        <v>956986.97999999975</v>
      </c>
    </row>
    <row r="64" spans="2:8" x14ac:dyDescent="0.3">
      <c r="B64" s="4">
        <v>20907</v>
      </c>
      <c r="C64" s="4" t="s">
        <v>73</v>
      </c>
      <c r="D64" s="4" t="s">
        <v>67</v>
      </c>
      <c r="E64" s="4">
        <v>106</v>
      </c>
      <c r="F64" s="4">
        <v>61</v>
      </c>
      <c r="G64" s="4">
        <v>26</v>
      </c>
      <c r="H64" s="4">
        <v>328833.01</v>
      </c>
    </row>
    <row r="65" spans="2:8" x14ac:dyDescent="0.3">
      <c r="B65" s="4">
        <v>20908</v>
      </c>
      <c r="C65" s="4" t="s">
        <v>74</v>
      </c>
      <c r="D65" s="4" t="s">
        <v>67</v>
      </c>
      <c r="E65" s="4">
        <v>32</v>
      </c>
      <c r="F65" s="4">
        <v>22</v>
      </c>
      <c r="G65" s="4">
        <v>9</v>
      </c>
      <c r="H65" s="4">
        <v>51820.41</v>
      </c>
    </row>
    <row r="66" spans="2:8" x14ac:dyDescent="0.3">
      <c r="B66" s="4">
        <v>21001</v>
      </c>
      <c r="C66" s="4" t="s">
        <v>75</v>
      </c>
      <c r="D66" s="4" t="s">
        <v>76</v>
      </c>
      <c r="E66" s="4">
        <v>88</v>
      </c>
      <c r="F66" s="4">
        <v>64</v>
      </c>
      <c r="G66" s="4">
        <v>33</v>
      </c>
      <c r="H66" s="4">
        <v>358115.16000000003</v>
      </c>
    </row>
    <row r="67" spans="2:8" x14ac:dyDescent="0.3">
      <c r="B67" s="4">
        <v>21002</v>
      </c>
      <c r="C67" s="4" t="s">
        <v>77</v>
      </c>
      <c r="D67" s="4" t="s">
        <v>76</v>
      </c>
      <c r="E67" s="4">
        <v>15</v>
      </c>
      <c r="F67" s="4">
        <v>10</v>
      </c>
      <c r="G67" s="4">
        <v>6</v>
      </c>
      <c r="H67" s="4">
        <v>62530.38</v>
      </c>
    </row>
    <row r="68" spans="2:8" x14ac:dyDescent="0.3">
      <c r="B68" s="4">
        <v>21003</v>
      </c>
      <c r="C68" s="4" t="s">
        <v>78</v>
      </c>
      <c r="D68" s="4" t="s">
        <v>76</v>
      </c>
      <c r="E68" s="4">
        <v>109</v>
      </c>
      <c r="F68" s="4">
        <v>92</v>
      </c>
      <c r="G68" s="4">
        <v>40</v>
      </c>
      <c r="H68" s="4">
        <v>505466.57</v>
      </c>
    </row>
    <row r="69" spans="2:8" x14ac:dyDescent="0.3">
      <c r="B69" s="4">
        <v>21004</v>
      </c>
      <c r="C69" s="4" t="s">
        <v>79</v>
      </c>
      <c r="D69" s="4" t="s">
        <v>76</v>
      </c>
      <c r="E69" s="4">
        <v>115</v>
      </c>
      <c r="F69" s="4">
        <v>94</v>
      </c>
      <c r="G69" s="4">
        <v>48</v>
      </c>
      <c r="H69" s="4">
        <v>615265.04</v>
      </c>
    </row>
    <row r="70" spans="2:8" x14ac:dyDescent="0.3">
      <c r="B70" s="4">
        <v>21005</v>
      </c>
      <c r="C70" s="4" t="s">
        <v>80</v>
      </c>
      <c r="D70" s="4" t="s">
        <v>76</v>
      </c>
      <c r="E70" s="4">
        <v>80</v>
      </c>
      <c r="F70" s="4">
        <v>54</v>
      </c>
      <c r="G70" s="4">
        <v>38</v>
      </c>
      <c r="H70" s="4">
        <v>534409.79</v>
      </c>
    </row>
    <row r="71" spans="2:8" x14ac:dyDescent="0.3">
      <c r="B71" s="4">
        <v>21006</v>
      </c>
      <c r="C71" s="4" t="s">
        <v>81</v>
      </c>
      <c r="D71" s="4" t="s">
        <v>76</v>
      </c>
      <c r="E71" s="4">
        <v>26</v>
      </c>
      <c r="F71" s="4">
        <v>21</v>
      </c>
      <c r="G71" s="4">
        <v>11</v>
      </c>
      <c r="H71" s="4">
        <v>118650.48999999999</v>
      </c>
    </row>
    <row r="72" spans="2:8" x14ac:dyDescent="0.3">
      <c r="B72" s="4">
        <v>21007</v>
      </c>
      <c r="C72" s="4" t="s">
        <v>82</v>
      </c>
      <c r="D72" s="4" t="s">
        <v>76</v>
      </c>
      <c r="E72" s="4">
        <v>95</v>
      </c>
      <c r="F72" s="4">
        <v>80</v>
      </c>
      <c r="G72" s="4">
        <v>46</v>
      </c>
      <c r="H72" s="4">
        <v>504195.76999999996</v>
      </c>
    </row>
    <row r="73" spans="2:8" x14ac:dyDescent="0.3">
      <c r="B73" s="4">
        <v>21101</v>
      </c>
      <c r="C73" s="4" t="s">
        <v>83</v>
      </c>
      <c r="D73" s="4" t="s">
        <v>87</v>
      </c>
      <c r="E73" s="4">
        <v>45</v>
      </c>
      <c r="F73" s="4">
        <v>25</v>
      </c>
      <c r="G73" s="4">
        <v>11</v>
      </c>
      <c r="H73" s="4">
        <v>89140.010000000009</v>
      </c>
    </row>
    <row r="74" spans="2:8" x14ac:dyDescent="0.3">
      <c r="B74" s="4">
        <v>21102</v>
      </c>
      <c r="C74" s="4" t="s">
        <v>84</v>
      </c>
      <c r="D74" s="4" t="s">
        <v>87</v>
      </c>
      <c r="E74" s="4">
        <v>295</v>
      </c>
      <c r="F74" s="4">
        <v>223</v>
      </c>
      <c r="G74" s="4">
        <v>100</v>
      </c>
      <c r="H74" s="4">
        <v>1017328.35</v>
      </c>
    </row>
    <row r="75" spans="2:8" x14ac:dyDescent="0.3">
      <c r="B75" s="4">
        <v>21103</v>
      </c>
      <c r="C75" s="4" t="s">
        <v>85</v>
      </c>
      <c r="D75" s="4" t="s">
        <v>76</v>
      </c>
      <c r="E75" s="4">
        <v>108</v>
      </c>
      <c r="F75" s="4">
        <v>76</v>
      </c>
      <c r="G75" s="4">
        <v>24</v>
      </c>
      <c r="H75" s="4">
        <v>182759.34999999998</v>
      </c>
    </row>
    <row r="76" spans="2:8" x14ac:dyDescent="0.3">
      <c r="B76" s="4">
        <v>21104</v>
      </c>
      <c r="C76" s="4" t="s">
        <v>86</v>
      </c>
      <c r="D76" s="4" t="s">
        <v>87</v>
      </c>
      <c r="E76" s="4">
        <v>227</v>
      </c>
      <c r="F76" s="4">
        <v>170</v>
      </c>
      <c r="G76" s="4">
        <v>90</v>
      </c>
      <c r="H76" s="4">
        <v>964989.73999999987</v>
      </c>
    </row>
    <row r="77" spans="2:8" x14ac:dyDescent="0.3">
      <c r="B77" s="4">
        <v>21201</v>
      </c>
      <c r="C77" s="4" t="s">
        <v>88</v>
      </c>
      <c r="D77" s="4" t="s">
        <v>89</v>
      </c>
      <c r="E77" s="4">
        <v>108</v>
      </c>
      <c r="F77" s="4">
        <v>81</v>
      </c>
      <c r="G77" s="4">
        <v>38</v>
      </c>
      <c r="H77" s="4">
        <v>542581.66999999993</v>
      </c>
    </row>
    <row r="78" spans="2:8" x14ac:dyDescent="0.3">
      <c r="B78" s="4">
        <v>21202</v>
      </c>
      <c r="C78" s="4" t="s">
        <v>90</v>
      </c>
      <c r="D78" s="4" t="s">
        <v>89</v>
      </c>
      <c r="E78" s="4">
        <v>113</v>
      </c>
      <c r="F78" s="4">
        <v>99</v>
      </c>
      <c r="G78" s="4">
        <v>54</v>
      </c>
      <c r="H78" s="4">
        <v>654936.75</v>
      </c>
    </row>
    <row r="79" spans="2:8" x14ac:dyDescent="0.3">
      <c r="B79" s="4">
        <v>21203</v>
      </c>
      <c r="C79" s="4" t="s">
        <v>91</v>
      </c>
      <c r="D79" s="4" t="s">
        <v>89</v>
      </c>
      <c r="E79" s="4">
        <v>212</v>
      </c>
      <c r="F79" s="4">
        <v>172</v>
      </c>
      <c r="G79" s="4">
        <v>100</v>
      </c>
      <c r="H79" s="4">
        <v>1102957.46</v>
      </c>
    </row>
    <row r="80" spans="2:8" x14ac:dyDescent="0.3">
      <c r="B80" s="4">
        <v>21204</v>
      </c>
      <c r="C80" s="4" t="s">
        <v>92</v>
      </c>
      <c r="D80" s="4" t="s">
        <v>89</v>
      </c>
      <c r="E80" s="4">
        <v>110</v>
      </c>
      <c r="F80" s="4">
        <v>80</v>
      </c>
      <c r="G80" s="4">
        <v>43</v>
      </c>
      <c r="H80" s="4">
        <v>528804.98</v>
      </c>
    </row>
    <row r="81" spans="2:8" x14ac:dyDescent="0.3">
      <c r="B81" s="4">
        <v>21205</v>
      </c>
      <c r="C81" s="4" t="s">
        <v>93</v>
      </c>
      <c r="D81" s="4" t="s">
        <v>89</v>
      </c>
      <c r="E81" s="4">
        <v>51</v>
      </c>
      <c r="F81" s="4">
        <v>46</v>
      </c>
      <c r="G81" s="4">
        <v>19</v>
      </c>
      <c r="H81" s="4">
        <v>289950.15000000002</v>
      </c>
    </row>
    <row r="82" spans="2:8" x14ac:dyDescent="0.3">
      <c r="B82" s="4">
        <v>21301</v>
      </c>
      <c r="C82" s="4" t="s">
        <v>94</v>
      </c>
      <c r="D82" s="4" t="s">
        <v>95</v>
      </c>
      <c r="E82" s="4">
        <v>77</v>
      </c>
      <c r="F82" s="4">
        <v>58</v>
      </c>
      <c r="G82" s="4">
        <v>23</v>
      </c>
      <c r="H82" s="4">
        <v>353481.81000000006</v>
      </c>
    </row>
    <row r="83" spans="2:8" x14ac:dyDescent="0.3">
      <c r="B83" s="4">
        <v>21302</v>
      </c>
      <c r="C83" s="4" t="s">
        <v>96</v>
      </c>
      <c r="D83" s="4" t="s">
        <v>95</v>
      </c>
      <c r="E83" s="4">
        <v>133</v>
      </c>
      <c r="F83" s="4">
        <v>110</v>
      </c>
      <c r="G83" s="4">
        <v>52</v>
      </c>
      <c r="H83" s="4">
        <v>514777.51</v>
      </c>
    </row>
    <row r="84" spans="2:8" x14ac:dyDescent="0.3">
      <c r="B84" s="4">
        <v>21303</v>
      </c>
      <c r="C84" s="4" t="s">
        <v>97</v>
      </c>
      <c r="D84" s="4" t="s">
        <v>95</v>
      </c>
      <c r="E84" s="4">
        <v>374</v>
      </c>
      <c r="F84" s="4">
        <v>286</v>
      </c>
      <c r="G84" s="4">
        <v>168</v>
      </c>
      <c r="H84" s="4">
        <v>2523878.81</v>
      </c>
    </row>
    <row r="85" spans="2:8" x14ac:dyDescent="0.3">
      <c r="B85" s="4">
        <v>21401</v>
      </c>
      <c r="C85" s="4" t="s">
        <v>98</v>
      </c>
      <c r="D85" s="4" t="s">
        <v>99</v>
      </c>
      <c r="E85" s="4">
        <v>204</v>
      </c>
      <c r="F85" s="4">
        <v>154</v>
      </c>
      <c r="G85" s="4">
        <v>86</v>
      </c>
      <c r="H85" s="4">
        <v>861191.96</v>
      </c>
    </row>
    <row r="86" spans="2:8" x14ac:dyDescent="0.3">
      <c r="B86" s="4">
        <v>21402</v>
      </c>
      <c r="C86" s="4" t="s">
        <v>100</v>
      </c>
      <c r="D86" s="4" t="s">
        <v>99</v>
      </c>
      <c r="E86" s="4">
        <v>248</v>
      </c>
      <c r="F86" s="4">
        <v>191</v>
      </c>
      <c r="G86" s="4">
        <v>116</v>
      </c>
      <c r="H86" s="4">
        <v>1303788.06</v>
      </c>
    </row>
    <row r="87" spans="2:8" x14ac:dyDescent="0.3">
      <c r="B87" s="4">
        <v>21403</v>
      </c>
      <c r="C87" s="4" t="s">
        <v>101</v>
      </c>
      <c r="D87" s="4" t="s">
        <v>99</v>
      </c>
      <c r="E87" s="4">
        <v>140</v>
      </c>
      <c r="F87" s="4">
        <v>94</v>
      </c>
      <c r="G87" s="4">
        <v>56</v>
      </c>
      <c r="H87" s="4">
        <v>779781.64000000025</v>
      </c>
    </row>
    <row r="88" spans="2:8" x14ac:dyDescent="0.3">
      <c r="B88" s="4">
        <v>21404</v>
      </c>
      <c r="C88" s="4" t="s">
        <v>102</v>
      </c>
      <c r="D88" s="4" t="s">
        <v>99</v>
      </c>
      <c r="E88" s="4">
        <v>145</v>
      </c>
      <c r="F88" s="4">
        <v>124</v>
      </c>
      <c r="G88" s="4">
        <v>74</v>
      </c>
      <c r="H88" s="4">
        <v>868520.54</v>
      </c>
    </row>
    <row r="89" spans="2:8" x14ac:dyDescent="0.3">
      <c r="B89" s="4">
        <v>21405</v>
      </c>
      <c r="C89" s="4" t="s">
        <v>103</v>
      </c>
      <c r="D89" s="4" t="s">
        <v>99</v>
      </c>
      <c r="E89" s="4">
        <v>91</v>
      </c>
      <c r="F89" s="4">
        <v>71</v>
      </c>
      <c r="G89" s="4">
        <v>42</v>
      </c>
      <c r="H89" s="4">
        <v>404911.61</v>
      </c>
    </row>
    <row r="90" spans="2:8" x14ac:dyDescent="0.3">
      <c r="B90" s="4">
        <v>21406</v>
      </c>
      <c r="C90" s="4" t="s">
        <v>104</v>
      </c>
      <c r="D90" s="4" t="s">
        <v>99</v>
      </c>
      <c r="E90" s="4">
        <v>438</v>
      </c>
      <c r="F90" s="4">
        <v>352</v>
      </c>
      <c r="G90" s="4">
        <v>190</v>
      </c>
      <c r="H90" s="4">
        <v>2113360.7800000003</v>
      </c>
    </row>
    <row r="91" spans="2:8" x14ac:dyDescent="0.3">
      <c r="B91" s="4">
        <v>21407</v>
      </c>
      <c r="C91" s="4" t="s">
        <v>105</v>
      </c>
      <c r="D91" s="4" t="s">
        <v>99</v>
      </c>
      <c r="E91" s="4">
        <v>347</v>
      </c>
      <c r="F91" s="4">
        <v>287</v>
      </c>
      <c r="G91" s="4">
        <v>154</v>
      </c>
      <c r="H91" s="4">
        <v>1556204.1199999999</v>
      </c>
    </row>
    <row r="92" spans="2:8" x14ac:dyDescent="0.3">
      <c r="B92" s="4">
        <v>21408</v>
      </c>
      <c r="C92" s="4" t="s">
        <v>106</v>
      </c>
      <c r="D92" s="4" t="s">
        <v>99</v>
      </c>
      <c r="E92" s="4">
        <v>164</v>
      </c>
      <c r="F92" s="4">
        <v>127</v>
      </c>
      <c r="G92" s="4">
        <v>62</v>
      </c>
      <c r="H92" s="4">
        <v>809608.67</v>
      </c>
    </row>
    <row r="93" spans="2:8" x14ac:dyDescent="0.3">
      <c r="B93" s="4">
        <v>21501</v>
      </c>
      <c r="C93" s="4" t="s">
        <v>107</v>
      </c>
      <c r="D93" s="4" t="s">
        <v>108</v>
      </c>
      <c r="E93" s="4">
        <v>161</v>
      </c>
      <c r="F93" s="4">
        <v>117</v>
      </c>
      <c r="G93" s="4">
        <v>67</v>
      </c>
      <c r="H93" s="4">
        <v>606220.28999999992</v>
      </c>
    </row>
    <row r="94" spans="2:8" x14ac:dyDescent="0.3">
      <c r="B94" s="4">
        <v>21502</v>
      </c>
      <c r="C94" s="4" t="s">
        <v>109</v>
      </c>
      <c r="D94" s="4" t="s">
        <v>108</v>
      </c>
      <c r="E94" s="4">
        <v>93</v>
      </c>
      <c r="F94" s="4">
        <v>66</v>
      </c>
      <c r="G94" s="4">
        <v>36</v>
      </c>
      <c r="H94" s="4">
        <v>480920.24</v>
      </c>
    </row>
    <row r="95" spans="2:8" x14ac:dyDescent="0.3">
      <c r="B95" s="4">
        <v>21503</v>
      </c>
      <c r="C95" s="4" t="s">
        <v>110</v>
      </c>
      <c r="D95" s="4" t="s">
        <v>108</v>
      </c>
      <c r="E95" s="4">
        <v>257</v>
      </c>
      <c r="F95" s="4">
        <v>192</v>
      </c>
      <c r="G95" s="4">
        <v>111</v>
      </c>
      <c r="H95" s="4">
        <v>1330751.2599999998</v>
      </c>
    </row>
    <row r="96" spans="2:8" x14ac:dyDescent="0.3">
      <c r="B96" s="4">
        <v>21504</v>
      </c>
      <c r="C96" s="4" t="s">
        <v>111</v>
      </c>
      <c r="D96" s="4" t="s">
        <v>108</v>
      </c>
      <c r="E96" s="4">
        <v>410</v>
      </c>
      <c r="F96" s="4">
        <v>285</v>
      </c>
      <c r="G96" s="4">
        <v>151</v>
      </c>
      <c r="H96" s="4">
        <v>1554609.9100000001</v>
      </c>
    </row>
    <row r="97" spans="2:8" x14ac:dyDescent="0.3">
      <c r="B97" s="4">
        <v>21601</v>
      </c>
      <c r="C97" s="4" t="s">
        <v>112</v>
      </c>
      <c r="D97" s="4" t="s">
        <v>113</v>
      </c>
      <c r="E97" s="4">
        <v>95</v>
      </c>
      <c r="F97" s="4">
        <v>71</v>
      </c>
      <c r="G97" s="4">
        <v>40</v>
      </c>
      <c r="H97" s="4">
        <v>475308.05999999994</v>
      </c>
    </row>
    <row r="98" spans="2:8" x14ac:dyDescent="0.3">
      <c r="B98" s="4">
        <v>21602</v>
      </c>
      <c r="C98" s="4" t="s">
        <v>114</v>
      </c>
      <c r="D98" s="4" t="s">
        <v>113</v>
      </c>
      <c r="E98" s="4">
        <v>56</v>
      </c>
      <c r="F98" s="4">
        <v>44</v>
      </c>
      <c r="G98" s="4">
        <v>25</v>
      </c>
      <c r="H98" s="4">
        <v>212611.88</v>
      </c>
    </row>
    <row r="99" spans="2:8" x14ac:dyDescent="0.3">
      <c r="B99" s="4">
        <v>21603</v>
      </c>
      <c r="C99" s="4" t="s">
        <v>115</v>
      </c>
      <c r="D99" s="4" t="s">
        <v>113</v>
      </c>
      <c r="E99" s="4">
        <v>32</v>
      </c>
      <c r="F99" s="4">
        <v>22</v>
      </c>
      <c r="G99" s="4">
        <v>8</v>
      </c>
      <c r="H99" s="4">
        <v>83417.02</v>
      </c>
    </row>
    <row r="100" spans="2:8" x14ac:dyDescent="0.3">
      <c r="B100" s="4">
        <v>21604</v>
      </c>
      <c r="C100" s="4" t="s">
        <v>116</v>
      </c>
      <c r="D100" s="4" t="s">
        <v>113</v>
      </c>
      <c r="E100" s="4">
        <v>46</v>
      </c>
      <c r="F100" s="4">
        <v>35</v>
      </c>
      <c r="G100" s="4">
        <v>18</v>
      </c>
      <c r="H100" s="4">
        <v>123419.52</v>
      </c>
    </row>
    <row r="101" spans="2:8" x14ac:dyDescent="0.3">
      <c r="B101" s="4">
        <v>21605</v>
      </c>
      <c r="C101" s="4" t="s">
        <v>117</v>
      </c>
      <c r="D101" s="4" t="s">
        <v>113</v>
      </c>
      <c r="E101" s="4">
        <v>72</v>
      </c>
      <c r="F101" s="4">
        <v>53</v>
      </c>
      <c r="G101" s="4">
        <v>29</v>
      </c>
      <c r="H101" s="4">
        <v>345114.7</v>
      </c>
    </row>
    <row r="102" spans="2:8" x14ac:dyDescent="0.3">
      <c r="B102" s="4">
        <v>21606</v>
      </c>
      <c r="C102" s="4" t="s">
        <v>118</v>
      </c>
      <c r="D102" s="4" t="s">
        <v>113</v>
      </c>
      <c r="E102" s="4">
        <v>71</v>
      </c>
      <c r="F102" s="4">
        <v>43</v>
      </c>
      <c r="G102" s="4">
        <v>16</v>
      </c>
      <c r="H102" s="4">
        <v>172214.84</v>
      </c>
    </row>
    <row r="103" spans="2:8" x14ac:dyDescent="0.3">
      <c r="B103" s="4">
        <v>21701</v>
      </c>
      <c r="C103" s="4" t="s">
        <v>119</v>
      </c>
      <c r="D103" s="4" t="s">
        <v>120</v>
      </c>
      <c r="E103" s="4">
        <v>127</v>
      </c>
      <c r="F103" s="4">
        <v>92</v>
      </c>
      <c r="G103" s="4">
        <v>41</v>
      </c>
      <c r="H103" s="4">
        <v>414283.15</v>
      </c>
    </row>
    <row r="104" spans="2:8" x14ac:dyDescent="0.3">
      <c r="B104" s="4">
        <v>21702</v>
      </c>
      <c r="C104" s="4" t="s">
        <v>121</v>
      </c>
      <c r="D104" s="4" t="s">
        <v>120</v>
      </c>
      <c r="E104" s="4">
        <v>94</v>
      </c>
      <c r="F104" s="4">
        <v>71</v>
      </c>
      <c r="G104" s="4">
        <v>41</v>
      </c>
      <c r="H104" s="4">
        <v>404147.44999999995</v>
      </c>
    </row>
    <row r="105" spans="2:8" x14ac:dyDescent="0.3">
      <c r="B105" s="4">
        <v>21703</v>
      </c>
      <c r="C105" s="4" t="s">
        <v>122</v>
      </c>
      <c r="D105" s="4" t="s">
        <v>120</v>
      </c>
      <c r="E105" s="4">
        <v>92</v>
      </c>
      <c r="F105" s="4">
        <v>69</v>
      </c>
      <c r="G105" s="4">
        <v>37</v>
      </c>
      <c r="H105" s="4">
        <v>498381.92999999993</v>
      </c>
    </row>
    <row r="106" spans="2:8" x14ac:dyDescent="0.3">
      <c r="B106" s="4">
        <v>21704</v>
      </c>
      <c r="C106" s="4" t="s">
        <v>123</v>
      </c>
      <c r="D106" s="4" t="s">
        <v>120</v>
      </c>
      <c r="E106" s="4">
        <v>434</v>
      </c>
      <c r="F106" s="4">
        <v>339</v>
      </c>
      <c r="G106" s="4">
        <v>180</v>
      </c>
      <c r="H106" s="4">
        <v>1842929.8800000001</v>
      </c>
    </row>
    <row r="107" spans="2:8" x14ac:dyDescent="0.3">
      <c r="B107" s="4">
        <v>21705</v>
      </c>
      <c r="C107" s="4" t="s">
        <v>124</v>
      </c>
      <c r="D107" s="4" t="s">
        <v>120</v>
      </c>
      <c r="E107" s="4">
        <v>128</v>
      </c>
      <c r="F107" s="4">
        <v>92</v>
      </c>
      <c r="G107" s="4">
        <v>46</v>
      </c>
      <c r="H107" s="4">
        <v>588065.03</v>
      </c>
    </row>
    <row r="108" spans="2:8" x14ac:dyDescent="0.3">
      <c r="B108" s="4">
        <v>21801</v>
      </c>
      <c r="C108" s="4" t="s">
        <v>125</v>
      </c>
      <c r="D108" s="4" t="s">
        <v>126</v>
      </c>
      <c r="E108" s="4">
        <v>146</v>
      </c>
      <c r="F108" s="4">
        <v>102</v>
      </c>
      <c r="G108" s="4">
        <v>61</v>
      </c>
      <c r="H108" s="4">
        <v>804281.66999999993</v>
      </c>
    </row>
    <row r="109" spans="2:8" x14ac:dyDescent="0.3">
      <c r="B109" s="4">
        <v>21802</v>
      </c>
      <c r="C109" s="4" t="s">
        <v>127</v>
      </c>
      <c r="D109" s="4" t="s">
        <v>126</v>
      </c>
      <c r="E109" s="4">
        <v>140</v>
      </c>
      <c r="F109" s="4">
        <v>114</v>
      </c>
      <c r="G109" s="4">
        <v>74</v>
      </c>
      <c r="H109" s="4">
        <v>917231.98</v>
      </c>
    </row>
    <row r="110" spans="2:8" x14ac:dyDescent="0.3">
      <c r="B110" s="4">
        <v>21803</v>
      </c>
      <c r="C110" s="4" t="s">
        <v>128</v>
      </c>
      <c r="D110" s="4" t="s">
        <v>126</v>
      </c>
      <c r="E110" s="4">
        <v>492</v>
      </c>
      <c r="F110" s="4">
        <v>358</v>
      </c>
      <c r="G110" s="4">
        <v>202</v>
      </c>
      <c r="H110" s="4">
        <v>2351982.4000000004</v>
      </c>
    </row>
    <row r="111" spans="2:8" x14ac:dyDescent="0.3">
      <c r="B111" s="4">
        <v>21804</v>
      </c>
      <c r="C111" s="4" t="s">
        <v>129</v>
      </c>
      <c r="D111" s="4" t="s">
        <v>126</v>
      </c>
      <c r="E111" s="4">
        <v>452</v>
      </c>
      <c r="F111" s="4">
        <v>347</v>
      </c>
      <c r="G111" s="4">
        <v>222</v>
      </c>
      <c r="H111" s="4">
        <v>2950374.5</v>
      </c>
    </row>
    <row r="112" spans="2:8" x14ac:dyDescent="0.3">
      <c r="B112" s="4">
        <v>21805</v>
      </c>
      <c r="C112" s="4" t="s">
        <v>130</v>
      </c>
      <c r="D112" s="4" t="s">
        <v>126</v>
      </c>
      <c r="E112" s="4">
        <v>84</v>
      </c>
      <c r="F112" s="4">
        <v>59</v>
      </c>
      <c r="G112" s="4">
        <v>39</v>
      </c>
      <c r="H112" s="4">
        <v>410715.69</v>
      </c>
    </row>
    <row r="113" spans="2:8" x14ac:dyDescent="0.3">
      <c r="B113" s="4">
        <v>21901</v>
      </c>
      <c r="C113" s="4" t="s">
        <v>131</v>
      </c>
      <c r="D113" s="4" t="s">
        <v>132</v>
      </c>
      <c r="E113" s="4">
        <v>122</v>
      </c>
      <c r="F113" s="4">
        <v>97</v>
      </c>
      <c r="G113" s="4">
        <v>54</v>
      </c>
      <c r="H113" s="4">
        <v>564128.08000000007</v>
      </c>
    </row>
    <row r="114" spans="2:8" x14ac:dyDescent="0.3">
      <c r="B114" s="4">
        <v>21902</v>
      </c>
      <c r="C114" s="4" t="s">
        <v>133</v>
      </c>
      <c r="D114" s="4" t="s">
        <v>132</v>
      </c>
      <c r="E114" s="4">
        <v>36</v>
      </c>
      <c r="F114" s="4">
        <v>20</v>
      </c>
      <c r="G114" s="4">
        <v>9</v>
      </c>
      <c r="H114" s="4">
        <v>96984.06</v>
      </c>
    </row>
    <row r="115" spans="2:8" x14ac:dyDescent="0.3">
      <c r="B115" s="4">
        <v>21903</v>
      </c>
      <c r="C115" s="4" t="s">
        <v>134</v>
      </c>
      <c r="D115" s="4" t="s">
        <v>132</v>
      </c>
      <c r="E115" s="4">
        <v>121</v>
      </c>
      <c r="F115" s="4">
        <v>96</v>
      </c>
      <c r="G115" s="4">
        <v>58</v>
      </c>
      <c r="H115" s="4">
        <v>721432.03</v>
      </c>
    </row>
    <row r="116" spans="2:8" x14ac:dyDescent="0.3">
      <c r="B116" s="4">
        <v>21904</v>
      </c>
      <c r="C116" s="4" t="s">
        <v>135</v>
      </c>
      <c r="D116" s="4" t="s">
        <v>132</v>
      </c>
      <c r="E116" s="4">
        <v>114</v>
      </c>
      <c r="F116" s="4">
        <v>82</v>
      </c>
      <c r="G116" s="4">
        <v>49</v>
      </c>
      <c r="H116" s="4">
        <v>641860.98</v>
      </c>
    </row>
    <row r="117" spans="2:8" x14ac:dyDescent="0.3">
      <c r="B117" s="4">
        <v>21905</v>
      </c>
      <c r="C117" s="4" t="s">
        <v>136</v>
      </c>
      <c r="D117" s="4" t="s">
        <v>132</v>
      </c>
      <c r="E117" s="4">
        <v>90</v>
      </c>
      <c r="F117" s="4">
        <v>58</v>
      </c>
      <c r="G117" s="4">
        <v>34</v>
      </c>
      <c r="H117" s="4">
        <v>443142.52</v>
      </c>
    </row>
    <row r="118" spans="2:8" x14ac:dyDescent="0.3">
      <c r="B118" s="4">
        <v>21906</v>
      </c>
      <c r="C118" s="4" t="s">
        <v>137</v>
      </c>
      <c r="D118" s="4" t="s">
        <v>132</v>
      </c>
      <c r="E118" s="4">
        <v>220</v>
      </c>
      <c r="F118" s="4">
        <v>160</v>
      </c>
      <c r="G118" s="4">
        <v>84</v>
      </c>
      <c r="H118" s="4">
        <v>968043.59000000008</v>
      </c>
    </row>
    <row r="119" spans="2:8" x14ac:dyDescent="0.3">
      <c r="B119" s="4">
        <v>21907</v>
      </c>
      <c r="C119" s="4" t="s">
        <v>138</v>
      </c>
      <c r="D119" s="4" t="s">
        <v>132</v>
      </c>
      <c r="E119" s="4">
        <v>257</v>
      </c>
      <c r="F119" s="4">
        <v>196</v>
      </c>
      <c r="G119" s="4">
        <v>130</v>
      </c>
      <c r="H119" s="4">
        <v>1762213.78</v>
      </c>
    </row>
    <row r="120" spans="2:8" x14ac:dyDescent="0.3">
      <c r="B120" s="4">
        <v>21908</v>
      </c>
      <c r="C120" s="4" t="s">
        <v>139</v>
      </c>
      <c r="D120" s="4" t="s">
        <v>132</v>
      </c>
      <c r="E120" s="4">
        <v>137</v>
      </c>
      <c r="F120" s="4">
        <v>108</v>
      </c>
      <c r="G120" s="4">
        <v>66</v>
      </c>
      <c r="H120" s="4">
        <v>809994.20000000019</v>
      </c>
    </row>
    <row r="121" spans="2:8" x14ac:dyDescent="0.3">
      <c r="B121" s="4">
        <v>22001</v>
      </c>
      <c r="C121" s="4" t="s">
        <v>140</v>
      </c>
      <c r="D121" s="4" t="s">
        <v>141</v>
      </c>
      <c r="E121" s="4">
        <v>470</v>
      </c>
      <c r="F121" s="4">
        <v>357</v>
      </c>
      <c r="G121" s="4">
        <v>200</v>
      </c>
      <c r="H121" s="4">
        <v>2219622.9400000004</v>
      </c>
    </row>
    <row r="122" spans="2:8" x14ac:dyDescent="0.3">
      <c r="B122" s="4">
        <v>22002</v>
      </c>
      <c r="C122" s="4" t="s">
        <v>142</v>
      </c>
      <c r="D122" s="4" t="s">
        <v>141</v>
      </c>
      <c r="E122" s="4">
        <v>218</v>
      </c>
      <c r="F122" s="4">
        <v>189</v>
      </c>
      <c r="G122" s="4">
        <v>85</v>
      </c>
      <c r="H122" s="4">
        <v>1035877.1499999999</v>
      </c>
    </row>
    <row r="123" spans="2:8" x14ac:dyDescent="0.3">
      <c r="B123" s="4">
        <v>22003</v>
      </c>
      <c r="C123" s="4" t="s">
        <v>143</v>
      </c>
      <c r="D123" s="4" t="s">
        <v>141</v>
      </c>
      <c r="E123" s="4">
        <v>430</v>
      </c>
      <c r="F123" s="4">
        <v>328</v>
      </c>
      <c r="G123" s="4">
        <v>199</v>
      </c>
      <c r="H123" s="4">
        <v>2054650.3199999998</v>
      </c>
    </row>
    <row r="124" spans="2:8" x14ac:dyDescent="0.3">
      <c r="B124" s="4">
        <v>22004</v>
      </c>
      <c r="C124" s="4" t="s">
        <v>144</v>
      </c>
      <c r="D124" s="4" t="s">
        <v>141</v>
      </c>
      <c r="E124" s="4">
        <v>296</v>
      </c>
      <c r="F124" s="4">
        <v>221</v>
      </c>
      <c r="G124" s="4">
        <v>129</v>
      </c>
      <c r="H124" s="4">
        <v>1363599.49</v>
      </c>
    </row>
    <row r="125" spans="2:8" x14ac:dyDescent="0.3">
      <c r="B125" s="4">
        <v>22005</v>
      </c>
      <c r="C125" s="4" t="s">
        <v>145</v>
      </c>
      <c r="D125" s="4" t="s">
        <v>141</v>
      </c>
      <c r="E125" s="4">
        <v>97</v>
      </c>
      <c r="F125" s="4">
        <v>71</v>
      </c>
      <c r="G125" s="4">
        <v>33</v>
      </c>
      <c r="H125" s="4">
        <v>405806.67000000004</v>
      </c>
    </row>
    <row r="126" spans="2:8" x14ac:dyDescent="0.3">
      <c r="B126" s="4">
        <v>22006</v>
      </c>
      <c r="C126" s="4" t="s">
        <v>146</v>
      </c>
      <c r="D126" s="4" t="s">
        <v>141</v>
      </c>
      <c r="E126" s="4">
        <v>152</v>
      </c>
      <c r="F126" s="4">
        <v>118</v>
      </c>
      <c r="G126" s="4">
        <v>61</v>
      </c>
      <c r="H126" s="4">
        <v>616580.75</v>
      </c>
    </row>
    <row r="127" spans="2:8" x14ac:dyDescent="0.3">
      <c r="B127" s="4">
        <v>22101</v>
      </c>
      <c r="C127" s="4" t="s">
        <v>147</v>
      </c>
      <c r="D127" s="4" t="s">
        <v>148</v>
      </c>
      <c r="E127" s="4">
        <v>36</v>
      </c>
      <c r="F127" s="4">
        <v>25</v>
      </c>
      <c r="G127" s="4">
        <v>19</v>
      </c>
      <c r="H127" s="4">
        <v>197892.43</v>
      </c>
    </row>
    <row r="128" spans="2:8" x14ac:dyDescent="0.3">
      <c r="B128" s="4">
        <v>22102</v>
      </c>
      <c r="C128" s="4" t="s">
        <v>149</v>
      </c>
      <c r="D128" s="4" t="s">
        <v>148</v>
      </c>
      <c r="E128" s="4">
        <v>34</v>
      </c>
      <c r="F128" s="4">
        <v>26</v>
      </c>
      <c r="G128" s="4">
        <v>15</v>
      </c>
      <c r="H128" s="4">
        <v>194531.99</v>
      </c>
    </row>
    <row r="129" spans="2:8" x14ac:dyDescent="0.3">
      <c r="B129" s="4">
        <v>22103</v>
      </c>
      <c r="C129" s="4" t="s">
        <v>150</v>
      </c>
      <c r="D129" s="4" t="s">
        <v>148</v>
      </c>
      <c r="E129" s="4">
        <v>39</v>
      </c>
      <c r="F129" s="4">
        <v>26</v>
      </c>
      <c r="G129" s="4">
        <v>15</v>
      </c>
      <c r="H129" s="4">
        <v>125905.34</v>
      </c>
    </row>
    <row r="130" spans="2:8" x14ac:dyDescent="0.3">
      <c r="B130" s="4">
        <v>22104</v>
      </c>
      <c r="C130" s="4" t="s">
        <v>151</v>
      </c>
      <c r="D130" s="4" t="s">
        <v>148</v>
      </c>
      <c r="E130" s="4">
        <v>79</v>
      </c>
      <c r="F130" s="4">
        <v>59</v>
      </c>
      <c r="G130" s="4">
        <v>28</v>
      </c>
      <c r="H130" s="4">
        <v>330502.96000000002</v>
      </c>
    </row>
    <row r="131" spans="2:8" x14ac:dyDescent="0.3">
      <c r="B131" s="4">
        <v>22105</v>
      </c>
      <c r="C131" s="4" t="s">
        <v>152</v>
      </c>
      <c r="D131" s="4" t="s">
        <v>148</v>
      </c>
      <c r="E131" s="4">
        <v>36</v>
      </c>
      <c r="F131" s="4">
        <v>21</v>
      </c>
      <c r="G131" s="4">
        <v>11</v>
      </c>
      <c r="H131" s="4">
        <v>119389.28</v>
      </c>
    </row>
    <row r="132" spans="2:8" x14ac:dyDescent="0.3">
      <c r="B132" s="4">
        <v>22106</v>
      </c>
      <c r="C132" s="4" t="s">
        <v>153</v>
      </c>
      <c r="D132" s="4" t="s">
        <v>148</v>
      </c>
      <c r="E132" s="4">
        <v>48</v>
      </c>
      <c r="F132" s="4">
        <v>33</v>
      </c>
      <c r="G132" s="4">
        <v>16</v>
      </c>
      <c r="H132" s="4">
        <v>181945.76</v>
      </c>
    </row>
    <row r="133" spans="2:8" x14ac:dyDescent="0.3">
      <c r="B133" s="4">
        <v>22107</v>
      </c>
      <c r="C133" s="4" t="s">
        <v>154</v>
      </c>
      <c r="D133" s="4" t="s">
        <v>148</v>
      </c>
      <c r="E133" s="4">
        <v>71</v>
      </c>
      <c r="F133" s="4">
        <v>45</v>
      </c>
      <c r="G133" s="4">
        <v>27</v>
      </c>
      <c r="H133" s="4">
        <v>444207.35999999999</v>
      </c>
    </row>
    <row r="134" spans="2:8" x14ac:dyDescent="0.3">
      <c r="B134" s="4">
        <v>22108</v>
      </c>
      <c r="C134" s="4" t="s">
        <v>155</v>
      </c>
      <c r="D134" s="4" t="s">
        <v>148</v>
      </c>
      <c r="E134" s="4">
        <v>46</v>
      </c>
      <c r="F134" s="4">
        <v>29</v>
      </c>
      <c r="G134" s="4">
        <v>16</v>
      </c>
      <c r="H134" s="4">
        <v>177911.07</v>
      </c>
    </row>
    <row r="135" spans="2:8" x14ac:dyDescent="0.3">
      <c r="B135" s="4">
        <v>22201</v>
      </c>
      <c r="C135" s="4" t="s">
        <v>156</v>
      </c>
      <c r="D135" s="4" t="s">
        <v>157</v>
      </c>
      <c r="E135" s="4">
        <v>121</v>
      </c>
      <c r="F135" s="4">
        <v>91</v>
      </c>
      <c r="G135" s="4">
        <v>53</v>
      </c>
      <c r="H135" s="4">
        <v>592612.23</v>
      </c>
    </row>
    <row r="136" spans="2:8" x14ac:dyDescent="0.3">
      <c r="B136" s="4">
        <v>22202</v>
      </c>
      <c r="C136" s="4" t="s">
        <v>158</v>
      </c>
      <c r="D136" s="4" t="s">
        <v>157</v>
      </c>
      <c r="E136" s="4">
        <v>180</v>
      </c>
      <c r="F136" s="4">
        <v>142</v>
      </c>
      <c r="G136" s="4">
        <v>78</v>
      </c>
      <c r="H136" s="4">
        <v>871199.67999999993</v>
      </c>
    </row>
    <row r="137" spans="2:8" x14ac:dyDescent="0.3">
      <c r="B137" s="4">
        <v>22203</v>
      </c>
      <c r="C137" s="4" t="s">
        <v>159</v>
      </c>
      <c r="D137" s="4" t="s">
        <v>157</v>
      </c>
      <c r="E137" s="4">
        <v>231</v>
      </c>
      <c r="F137" s="4">
        <v>176</v>
      </c>
      <c r="G137" s="4">
        <v>96</v>
      </c>
      <c r="H137" s="4">
        <v>1155908.1200000001</v>
      </c>
    </row>
    <row r="138" spans="2:8" x14ac:dyDescent="0.3">
      <c r="B138" s="4">
        <v>22301</v>
      </c>
      <c r="C138" s="4" t="s">
        <v>160</v>
      </c>
      <c r="D138" s="4" t="s">
        <v>161</v>
      </c>
      <c r="E138" s="4">
        <v>319</v>
      </c>
      <c r="F138" s="4">
        <v>219</v>
      </c>
      <c r="G138" s="4">
        <v>129</v>
      </c>
      <c r="H138" s="4">
        <v>1406230.1000000003</v>
      </c>
    </row>
    <row r="139" spans="2:8" x14ac:dyDescent="0.3">
      <c r="B139" s="4">
        <v>22302</v>
      </c>
      <c r="C139" s="4" t="s">
        <v>162</v>
      </c>
      <c r="D139" s="4" t="s">
        <v>161</v>
      </c>
      <c r="E139" s="4">
        <v>799</v>
      </c>
      <c r="F139" s="4">
        <v>585</v>
      </c>
      <c r="G139" s="4">
        <v>391</v>
      </c>
      <c r="H139" s="4">
        <v>4345177.01</v>
      </c>
    </row>
    <row r="140" spans="2:8" x14ac:dyDescent="0.3">
      <c r="B140" s="4">
        <v>22303</v>
      </c>
      <c r="C140" s="4" t="s">
        <v>163</v>
      </c>
      <c r="D140" s="4" t="s">
        <v>161</v>
      </c>
      <c r="E140" s="4">
        <v>88</v>
      </c>
      <c r="F140" s="4">
        <v>61</v>
      </c>
      <c r="G140" s="4">
        <v>31</v>
      </c>
      <c r="H140" s="4">
        <v>237649.41000000003</v>
      </c>
    </row>
    <row r="141" spans="2:8" x14ac:dyDescent="0.3">
      <c r="B141" s="4">
        <v>22304</v>
      </c>
      <c r="C141" s="4" t="s">
        <v>164</v>
      </c>
      <c r="D141" s="4" t="s">
        <v>161</v>
      </c>
      <c r="E141" s="4">
        <v>356</v>
      </c>
      <c r="F141" s="4">
        <v>246</v>
      </c>
      <c r="G141" s="4">
        <v>143</v>
      </c>
      <c r="H141" s="4">
        <v>2004803.6</v>
      </c>
    </row>
    <row r="142" spans="2:8" x14ac:dyDescent="0.3">
      <c r="B142" s="4">
        <v>22305</v>
      </c>
      <c r="C142" s="4" t="s">
        <v>165</v>
      </c>
      <c r="D142" s="4" t="s">
        <v>161</v>
      </c>
      <c r="E142" s="4">
        <v>199</v>
      </c>
      <c r="F142" s="4">
        <v>149</v>
      </c>
      <c r="G142" s="4">
        <v>63</v>
      </c>
      <c r="H142" s="4">
        <v>733878.82000000007</v>
      </c>
    </row>
    <row r="143" spans="2:8" x14ac:dyDescent="0.3">
      <c r="B143" s="4">
        <v>22306</v>
      </c>
      <c r="C143" s="4" t="s">
        <v>166</v>
      </c>
      <c r="D143" s="4" t="s">
        <v>161</v>
      </c>
      <c r="E143" s="4">
        <v>112</v>
      </c>
      <c r="F143" s="4">
        <v>83</v>
      </c>
      <c r="G143" s="4">
        <v>45</v>
      </c>
      <c r="H143" s="4">
        <v>454610.81000000006</v>
      </c>
    </row>
    <row r="144" spans="2:8" x14ac:dyDescent="0.3">
      <c r="B144" s="4">
        <v>22307</v>
      </c>
      <c r="C144" s="4" t="s">
        <v>167</v>
      </c>
      <c r="D144" s="4" t="s">
        <v>161</v>
      </c>
      <c r="E144" s="4">
        <v>317</v>
      </c>
      <c r="F144" s="4">
        <v>231</v>
      </c>
      <c r="G144" s="4">
        <v>140</v>
      </c>
      <c r="H144" s="4">
        <v>1478322.5899999996</v>
      </c>
    </row>
    <row r="145" spans="2:8" x14ac:dyDescent="0.3">
      <c r="B145" s="4">
        <v>22308</v>
      </c>
      <c r="C145" s="4" t="s">
        <v>168</v>
      </c>
      <c r="D145" s="4" t="s">
        <v>161</v>
      </c>
      <c r="E145" s="4">
        <v>291</v>
      </c>
      <c r="F145" s="4">
        <v>205</v>
      </c>
      <c r="G145" s="4">
        <v>100</v>
      </c>
      <c r="H145" s="4">
        <v>1073949.8600000001</v>
      </c>
    </row>
    <row r="146" spans="2:8" x14ac:dyDescent="0.3">
      <c r="B146" s="4">
        <v>22309</v>
      </c>
      <c r="C146" s="4" t="s">
        <v>169</v>
      </c>
      <c r="D146" s="4" t="s">
        <v>161</v>
      </c>
      <c r="E146" s="4">
        <v>255</v>
      </c>
      <c r="F146" s="4">
        <v>181</v>
      </c>
      <c r="G146" s="4">
        <v>110</v>
      </c>
      <c r="H146" s="4">
        <v>1218367.45</v>
      </c>
    </row>
    <row r="147" spans="2:8" x14ac:dyDescent="0.3">
      <c r="B147" s="4">
        <v>22401</v>
      </c>
      <c r="C147" s="4" t="s">
        <v>170</v>
      </c>
      <c r="D147" s="4" t="s">
        <v>171</v>
      </c>
      <c r="E147" s="4">
        <v>75</v>
      </c>
      <c r="F147" s="4">
        <v>59</v>
      </c>
      <c r="G147" s="4">
        <v>34</v>
      </c>
      <c r="H147" s="4">
        <v>400732.5</v>
      </c>
    </row>
    <row r="148" spans="2:8" x14ac:dyDescent="0.3">
      <c r="B148" s="4">
        <v>22402</v>
      </c>
      <c r="C148" s="4" t="s">
        <v>172</v>
      </c>
      <c r="D148" s="4" t="s">
        <v>171</v>
      </c>
      <c r="E148" s="4">
        <v>36</v>
      </c>
      <c r="F148" s="4">
        <v>25</v>
      </c>
      <c r="G148" s="4">
        <v>7</v>
      </c>
      <c r="H148" s="4">
        <v>103643.75</v>
      </c>
    </row>
    <row r="149" spans="2:8" x14ac:dyDescent="0.3">
      <c r="B149" s="4">
        <v>22403</v>
      </c>
      <c r="C149" s="4" t="s">
        <v>173</v>
      </c>
      <c r="D149" s="4" t="s">
        <v>171</v>
      </c>
      <c r="E149" s="4">
        <v>81</v>
      </c>
      <c r="F149" s="4">
        <v>63</v>
      </c>
      <c r="G149" s="4">
        <v>30</v>
      </c>
      <c r="H149" s="4">
        <v>402004.78</v>
      </c>
    </row>
    <row r="150" spans="2:8" x14ac:dyDescent="0.3">
      <c r="B150" s="4">
        <v>22404</v>
      </c>
      <c r="C150" s="4" t="s">
        <v>174</v>
      </c>
      <c r="D150" s="4" t="s">
        <v>171</v>
      </c>
      <c r="E150" s="4">
        <v>78</v>
      </c>
      <c r="F150" s="4">
        <v>60</v>
      </c>
      <c r="G150" s="4">
        <v>41</v>
      </c>
      <c r="H150" s="4">
        <v>623715.75</v>
      </c>
    </row>
    <row r="151" spans="2:8" x14ac:dyDescent="0.3">
      <c r="B151" s="4">
        <v>22405</v>
      </c>
      <c r="C151" s="4" t="s">
        <v>175</v>
      </c>
      <c r="D151" s="4" t="s">
        <v>171</v>
      </c>
      <c r="E151" s="4">
        <v>274</v>
      </c>
      <c r="F151" s="4">
        <v>222</v>
      </c>
      <c r="G151" s="4">
        <v>124</v>
      </c>
      <c r="H151" s="4">
        <v>1281641.2800000003</v>
      </c>
    </row>
    <row r="152" spans="2:8" x14ac:dyDescent="0.3">
      <c r="B152" s="4">
        <v>22406</v>
      </c>
      <c r="C152" s="4" t="s">
        <v>176</v>
      </c>
      <c r="D152" s="4" t="s">
        <v>171</v>
      </c>
      <c r="E152" s="4">
        <v>196</v>
      </c>
      <c r="F152" s="4">
        <v>153</v>
      </c>
      <c r="G152" s="4">
        <v>77</v>
      </c>
      <c r="H152" s="4">
        <v>1029864.26</v>
      </c>
    </row>
    <row r="153" spans="2:8" x14ac:dyDescent="0.3">
      <c r="B153" s="4">
        <v>22407</v>
      </c>
      <c r="C153" s="4" t="s">
        <v>177</v>
      </c>
      <c r="D153" s="4" t="s">
        <v>171</v>
      </c>
      <c r="E153" s="4">
        <v>51</v>
      </c>
      <c r="F153" s="4">
        <v>45</v>
      </c>
      <c r="G153" s="4">
        <v>26</v>
      </c>
      <c r="H153" s="4">
        <v>332440.52999999997</v>
      </c>
    </row>
    <row r="154" spans="2:8" x14ac:dyDescent="0.3">
      <c r="B154" s="4">
        <v>22501</v>
      </c>
      <c r="C154" s="4" t="s">
        <v>178</v>
      </c>
      <c r="D154" s="4" t="s">
        <v>179</v>
      </c>
      <c r="E154" s="4">
        <v>58</v>
      </c>
      <c r="F154" s="4">
        <v>42</v>
      </c>
      <c r="G154" s="4">
        <v>18</v>
      </c>
      <c r="H154" s="4">
        <v>196812.67</v>
      </c>
    </row>
    <row r="155" spans="2:8" x14ac:dyDescent="0.3">
      <c r="B155" s="4">
        <v>22502</v>
      </c>
      <c r="C155" s="4" t="s">
        <v>180</v>
      </c>
      <c r="D155" s="4" t="s">
        <v>179</v>
      </c>
      <c r="E155" s="4">
        <v>111</v>
      </c>
      <c r="F155" s="4">
        <v>87</v>
      </c>
      <c r="G155" s="4">
        <v>40</v>
      </c>
      <c r="H155" s="4">
        <v>278406.26</v>
      </c>
    </row>
    <row r="156" spans="2:8" x14ac:dyDescent="0.3">
      <c r="B156" s="4">
        <v>22503</v>
      </c>
      <c r="C156" s="4" t="s">
        <v>181</v>
      </c>
      <c r="D156" s="4" t="s">
        <v>179</v>
      </c>
      <c r="E156" s="4">
        <v>179</v>
      </c>
      <c r="F156" s="4">
        <v>141</v>
      </c>
      <c r="G156" s="4">
        <v>81</v>
      </c>
      <c r="H156" s="4">
        <v>786968.70000000007</v>
      </c>
    </row>
    <row r="157" spans="2:8" x14ac:dyDescent="0.3">
      <c r="B157" s="4">
        <v>22504</v>
      </c>
      <c r="C157" s="4" t="s">
        <v>182</v>
      </c>
      <c r="D157" s="4" t="s">
        <v>179</v>
      </c>
      <c r="E157" s="4">
        <v>78</v>
      </c>
      <c r="F157" s="4">
        <v>64</v>
      </c>
      <c r="G157" s="4">
        <v>38</v>
      </c>
      <c r="H157" s="4">
        <v>474205.35000000003</v>
      </c>
    </row>
    <row r="158" spans="2:8" x14ac:dyDescent="0.3">
      <c r="B158" s="4">
        <v>22505</v>
      </c>
      <c r="C158" s="4" t="s">
        <v>183</v>
      </c>
      <c r="D158" s="4" t="s">
        <v>179</v>
      </c>
      <c r="E158" s="4">
        <v>121</v>
      </c>
      <c r="F158" s="4">
        <v>97</v>
      </c>
      <c r="G158" s="4">
        <v>45</v>
      </c>
      <c r="H158" s="4">
        <v>506704.32999999996</v>
      </c>
    </row>
    <row r="159" spans="2:8" x14ac:dyDescent="0.3">
      <c r="B159" s="4">
        <v>22506</v>
      </c>
      <c r="C159" s="4" t="s">
        <v>184</v>
      </c>
      <c r="D159" s="4" t="s">
        <v>179</v>
      </c>
      <c r="E159" s="4">
        <v>158</v>
      </c>
      <c r="F159" s="4">
        <v>131</v>
      </c>
      <c r="G159" s="4">
        <v>59</v>
      </c>
      <c r="H159" s="4">
        <v>672223.44000000006</v>
      </c>
    </row>
    <row r="160" spans="2:8" x14ac:dyDescent="0.3">
      <c r="B160" s="4">
        <v>22507</v>
      </c>
      <c r="C160" s="4" t="s">
        <v>185</v>
      </c>
      <c r="D160" s="4" t="s">
        <v>179</v>
      </c>
      <c r="E160" s="4">
        <v>146</v>
      </c>
      <c r="F160" s="4">
        <v>108</v>
      </c>
      <c r="G160" s="4">
        <v>60</v>
      </c>
      <c r="H160" s="4">
        <v>698532.19</v>
      </c>
    </row>
    <row r="161" spans="2:8" x14ac:dyDescent="0.3">
      <c r="B161" s="4">
        <v>22601</v>
      </c>
      <c r="C161" s="4" t="s">
        <v>186</v>
      </c>
      <c r="D161" s="4" t="s">
        <v>187</v>
      </c>
      <c r="E161" s="4">
        <v>24</v>
      </c>
      <c r="F161" s="4">
        <v>15</v>
      </c>
      <c r="G161" s="4">
        <v>5</v>
      </c>
      <c r="H161" s="4">
        <v>52775.99</v>
      </c>
    </row>
    <row r="162" spans="2:8" x14ac:dyDescent="0.3">
      <c r="B162" s="4">
        <v>22602</v>
      </c>
      <c r="C162" s="4" t="s">
        <v>188</v>
      </c>
      <c r="D162" s="4" t="s">
        <v>187</v>
      </c>
      <c r="E162" s="4">
        <v>77</v>
      </c>
      <c r="F162" s="4">
        <v>51</v>
      </c>
      <c r="G162" s="4">
        <v>31</v>
      </c>
      <c r="H162" s="4">
        <v>258033.17000000004</v>
      </c>
    </row>
    <row r="163" spans="2:8" x14ac:dyDescent="0.3">
      <c r="B163" s="4">
        <v>22603</v>
      </c>
      <c r="C163" s="4" t="s">
        <v>189</v>
      </c>
      <c r="D163" s="4" t="s">
        <v>187</v>
      </c>
      <c r="E163" s="4">
        <v>71</v>
      </c>
      <c r="F163" s="4">
        <v>48</v>
      </c>
      <c r="G163" s="4">
        <v>23</v>
      </c>
      <c r="H163" s="4">
        <v>329847.5</v>
      </c>
    </row>
    <row r="164" spans="2:8" x14ac:dyDescent="0.3">
      <c r="B164" s="4">
        <v>22604</v>
      </c>
      <c r="C164" s="4" t="s">
        <v>190</v>
      </c>
      <c r="D164" s="4" t="s">
        <v>187</v>
      </c>
      <c r="E164" s="4">
        <v>65</v>
      </c>
      <c r="F164" s="4">
        <v>37</v>
      </c>
      <c r="G164" s="4">
        <v>19</v>
      </c>
      <c r="H164" s="4">
        <v>224921.19</v>
      </c>
    </row>
    <row r="165" spans="2:8" x14ac:dyDescent="0.3">
      <c r="B165" s="4">
        <v>22605</v>
      </c>
      <c r="C165" s="4" t="s">
        <v>191</v>
      </c>
      <c r="D165" s="4" t="s">
        <v>187</v>
      </c>
      <c r="E165" s="4">
        <v>86</v>
      </c>
      <c r="F165" s="4">
        <v>64</v>
      </c>
      <c r="G165" s="4">
        <v>39</v>
      </c>
      <c r="H165" s="4">
        <v>296476.80000000005</v>
      </c>
    </row>
    <row r="166" spans="2:8" x14ac:dyDescent="0.3">
      <c r="B166" s="4">
        <v>22606</v>
      </c>
      <c r="C166" s="4" t="s">
        <v>192</v>
      </c>
      <c r="D166" s="4" t="s">
        <v>187</v>
      </c>
      <c r="E166" s="4">
        <v>78</v>
      </c>
      <c r="F166" s="4">
        <v>53</v>
      </c>
      <c r="G166" s="4">
        <v>25</v>
      </c>
      <c r="H166" s="4">
        <v>234838.89</v>
      </c>
    </row>
    <row r="167" spans="2:8" x14ac:dyDescent="0.3">
      <c r="B167" s="4">
        <v>26101</v>
      </c>
      <c r="C167" s="4" t="s">
        <v>193</v>
      </c>
      <c r="D167" s="4" t="s">
        <v>193</v>
      </c>
      <c r="E167" s="4">
        <v>259</v>
      </c>
      <c r="F167" s="4">
        <v>187</v>
      </c>
      <c r="G167" s="4">
        <v>104</v>
      </c>
      <c r="H167" s="4">
        <v>1163315.9100000001</v>
      </c>
    </row>
    <row r="168" spans="2:8" x14ac:dyDescent="0.3">
      <c r="B168" s="4">
        <v>26201</v>
      </c>
      <c r="C168" s="4" t="s">
        <v>194</v>
      </c>
      <c r="D168" s="4" t="s">
        <v>194</v>
      </c>
      <c r="E168" s="4">
        <v>150</v>
      </c>
      <c r="F168" s="4">
        <v>107</v>
      </c>
      <c r="G168" s="4">
        <v>58</v>
      </c>
      <c r="H168" s="4">
        <v>551790.33000000007</v>
      </c>
    </row>
    <row r="169" spans="2:8" x14ac:dyDescent="0.3">
      <c r="B169" s="4">
        <v>26401</v>
      </c>
      <c r="C169" s="4" t="s">
        <v>195</v>
      </c>
      <c r="D169" s="4" t="s">
        <v>195</v>
      </c>
      <c r="E169" s="4">
        <v>1055</v>
      </c>
      <c r="F169" s="4">
        <v>767</v>
      </c>
      <c r="G169" s="4">
        <v>383</v>
      </c>
      <c r="H169" s="4">
        <v>4385090.5399999991</v>
      </c>
    </row>
    <row r="170" spans="2:8" x14ac:dyDescent="0.3">
      <c r="B170" s="4">
        <v>26501</v>
      </c>
      <c r="C170" s="4" t="s">
        <v>196</v>
      </c>
      <c r="D170" s="4" t="s">
        <v>196</v>
      </c>
      <c r="E170" s="4">
        <v>215</v>
      </c>
      <c r="F170" s="4">
        <v>153</v>
      </c>
      <c r="G170" s="4">
        <v>78</v>
      </c>
      <c r="H170" s="4">
        <v>895295.87000000011</v>
      </c>
    </row>
    <row r="172" spans="2:8" x14ac:dyDescent="0.3">
      <c r="G172" s="1">
        <f>SUM(G2:G171)</f>
        <v>10226</v>
      </c>
      <c r="H172" s="1">
        <f>SUM(H2:H171)</f>
        <v>117913601.23000002</v>
      </c>
    </row>
  </sheetData>
  <pageMargins left="0.25" right="0.25" top="0.75" bottom="0.75" header="0.3" footer="0.3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Książak Ewelina</dc:creator>
  <cp:lastModifiedBy>Ruszkiewicz Elżbieta</cp:lastModifiedBy>
  <cp:lastPrinted>2022-10-13T07:39:58Z</cp:lastPrinted>
  <dcterms:created xsi:type="dcterms:W3CDTF">2021-08-20T12:12:55Z</dcterms:created>
  <dcterms:modified xsi:type="dcterms:W3CDTF">2022-10-13T07:40:04Z</dcterms:modified>
</cp:coreProperties>
</file>